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ée 2024\24.02 - CHU MPL-URGENCES PEDIATRIQUES\Etudes\2 - Pièces écrites\6-DCE 3\"/>
    </mc:Choice>
  </mc:AlternateContent>
  <xr:revisionPtr revIDLastSave="0" documentId="13_ncr:1_{9540D1A4-D31B-4AB1-87DB-59AF7B645AB5}" xr6:coauthVersionLast="47" xr6:coauthVersionMax="47" xr10:uidLastSave="{00000000-0000-0000-0000-000000000000}"/>
  <bookViews>
    <workbookView xWindow="-38520" yWindow="-120" windowWidth="38640" windowHeight="21840" tabRatio="839" activeTab="3" xr2:uid="{00000000-000D-0000-FFFF-FFFF00000000}"/>
  </bookViews>
  <sheets>
    <sheet name="PDG" sheetId="17" r:id="rId1"/>
    <sheet name="CDPGF" sheetId="11" r:id="rId2"/>
    <sheet name="PSE" sheetId="16" r:id="rId3"/>
    <sheet name="RECAP" sheetId="6" r:id="rId4"/>
    <sheet name="FP" sheetId="19" r:id="rId5"/>
  </sheets>
  <definedNames>
    <definedName name="_xlnm.Print_Titles" localSheetId="1">CDPGF!$1:$1</definedName>
    <definedName name="_xlnm.Print_Titles" localSheetId="4">FP!$1:$2</definedName>
    <definedName name="_xlnm.Print_Titles" localSheetId="2">PSE!$1:$1</definedName>
    <definedName name="_xlnm.Print_Titles" localSheetId="3">RECAP!$1:$2</definedName>
    <definedName name="_xlnm.Print_Area" localSheetId="1">CDPGF!$A$1:$G$268</definedName>
    <definedName name="_xlnm.Print_Area" localSheetId="4">FP!$A$1:$C$23</definedName>
    <definedName name="_xlnm.Print_Area" localSheetId="0">PDG!$A$1:$G$46</definedName>
    <definedName name="_xlnm.Print_Area" localSheetId="2">PSE!$A$1:$G$70</definedName>
    <definedName name="_xlnm.Print_Area" localSheetId="3">RECAP!$A$1:$E$51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6" l="1"/>
  <c r="E13" i="6"/>
  <c r="B13" i="6"/>
  <c r="A13" i="6"/>
  <c r="E45" i="6"/>
  <c r="E41" i="6"/>
  <c r="E37" i="6"/>
  <c r="E29" i="6"/>
  <c r="G42" i="16"/>
  <c r="G43" i="16"/>
  <c r="G44" i="16"/>
  <c r="G41" i="16"/>
  <c r="G33" i="16"/>
  <c r="G34" i="16"/>
  <c r="G32" i="16"/>
  <c r="G23" i="16"/>
  <c r="G24" i="16"/>
  <c r="G22" i="16"/>
  <c r="G14" i="16"/>
  <c r="G15" i="16"/>
  <c r="G13" i="16"/>
  <c r="G8" i="16"/>
  <c r="G6" i="16"/>
  <c r="G7" i="16"/>
  <c r="G5" i="16"/>
  <c r="G260" i="11"/>
  <c r="G259" i="11"/>
  <c r="G254" i="11"/>
  <c r="G255" i="11"/>
  <c r="G253" i="11"/>
  <c r="G249" i="11"/>
  <c r="G248" i="11"/>
  <c r="G244" i="11"/>
  <c r="G243" i="11"/>
  <c r="G235" i="11"/>
  <c r="G236" i="11"/>
  <c r="G237" i="11"/>
  <c r="G238" i="11"/>
  <c r="G234" i="11"/>
  <c r="G225" i="11"/>
  <c r="G226" i="11"/>
  <c r="G227" i="11"/>
  <c r="G228" i="11"/>
  <c r="G229" i="11"/>
  <c r="G224" i="11"/>
  <c r="G220" i="11"/>
  <c r="G219" i="11"/>
  <c r="G214" i="11"/>
  <c r="G215" i="11"/>
  <c r="G216" i="11"/>
  <c r="G217" i="11"/>
  <c r="G213" i="11"/>
  <c r="G208" i="11"/>
  <c r="G209" i="11"/>
  <c r="G210" i="11"/>
  <c r="G211" i="11"/>
  <c r="G207" i="11"/>
  <c r="G205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184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67" i="11"/>
  <c r="G163" i="11"/>
  <c r="G155" i="11"/>
  <c r="G154" i="11"/>
  <c r="G147" i="11"/>
  <c r="G148" i="11"/>
  <c r="G149" i="11"/>
  <c r="G150" i="11"/>
  <c r="G146" i="11"/>
  <c r="G142" i="11"/>
  <c r="G143" i="11"/>
  <c r="G141" i="11"/>
  <c r="G128" i="11"/>
  <c r="G129" i="11"/>
  <c r="G130" i="11"/>
  <c r="G131" i="11"/>
  <c r="G132" i="11"/>
  <c r="G133" i="11"/>
  <c r="G134" i="11"/>
  <c r="G135" i="11"/>
  <c r="G136" i="11"/>
  <c r="G137" i="11"/>
  <c r="G127" i="11"/>
  <c r="G123" i="11"/>
  <c r="G122" i="11"/>
  <c r="G115" i="11"/>
  <c r="G116" i="11"/>
  <c r="G117" i="11"/>
  <c r="G118" i="11"/>
  <c r="G119" i="11"/>
  <c r="G120" i="11"/>
  <c r="G114" i="11"/>
  <c r="G102" i="11"/>
  <c r="G103" i="11"/>
  <c r="G104" i="11"/>
  <c r="G105" i="11"/>
  <c r="G106" i="11"/>
  <c r="G107" i="11"/>
  <c r="G101" i="11"/>
  <c r="G93" i="11"/>
  <c r="G94" i="11"/>
  <c r="G95" i="11"/>
  <c r="G96" i="11"/>
  <c r="G97" i="11"/>
  <c r="G92" i="11"/>
  <c r="G88" i="11"/>
  <c r="G86" i="11"/>
  <c r="G85" i="11"/>
  <c r="G83" i="11"/>
  <c r="G82" i="11"/>
  <c r="G76" i="11"/>
  <c r="G77" i="11"/>
  <c r="G78" i="11"/>
  <c r="G79" i="11"/>
  <c r="G75" i="11"/>
  <c r="G72" i="11"/>
  <c r="G73" i="11"/>
  <c r="G71" i="11"/>
  <c r="G68" i="11"/>
  <c r="G69" i="11"/>
  <c r="G67" i="11"/>
  <c r="G63" i="11"/>
  <c r="G64" i="11"/>
  <c r="G65" i="11"/>
  <c r="G62" i="11"/>
  <c r="G54" i="11"/>
  <c r="G51" i="11"/>
  <c r="G45" i="11"/>
  <c r="G46" i="11"/>
  <c r="G44" i="11"/>
  <c r="G39" i="11"/>
  <c r="G40" i="11"/>
  <c r="G33" i="11"/>
  <c r="G34" i="11"/>
  <c r="G35" i="11"/>
  <c r="G36" i="11"/>
  <c r="G37" i="11"/>
  <c r="G38" i="11"/>
  <c r="G32" i="11"/>
  <c r="G26" i="11"/>
  <c r="G27" i="11"/>
  <c r="G28" i="11"/>
  <c r="G25" i="11"/>
  <c r="G20" i="11"/>
  <c r="G21" i="11"/>
  <c r="G19" i="11"/>
  <c r="G6" i="11"/>
  <c r="G7" i="11"/>
  <c r="G8" i="11"/>
  <c r="G9" i="11"/>
  <c r="G10" i="11"/>
  <c r="G11" i="11"/>
  <c r="G12" i="11"/>
  <c r="G13" i="11"/>
  <c r="G14" i="11"/>
  <c r="G5" i="11"/>
  <c r="B27" i="6"/>
  <c r="B26" i="6"/>
  <c r="B25" i="6"/>
  <c r="G156" i="11" l="1"/>
  <c r="G9" i="16" l="1"/>
  <c r="G10" i="16" s="1"/>
  <c r="E46" i="6"/>
  <c r="E47" i="6" s="1"/>
  <c r="E38" i="6"/>
  <c r="E39" i="6" s="1"/>
  <c r="E42" i="6" l="1"/>
  <c r="E43" i="6" s="1"/>
  <c r="B22" i="6" l="1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A4" i="6"/>
  <c r="B4" i="6"/>
  <c r="B3" i="6"/>
  <c r="A3" i="6"/>
  <c r="G108" i="11" l="1"/>
  <c r="E9" i="6" s="1"/>
  <c r="G36" i="16" l="1"/>
  <c r="G37" i="16" s="1"/>
  <c r="G38" i="16" s="1"/>
  <c r="G256" i="11"/>
  <c r="E21" i="6" s="1"/>
  <c r="G26" i="16" l="1"/>
  <c r="G27" i="16" s="1"/>
  <c r="G28" i="16" s="1"/>
  <c r="E30" i="6"/>
  <c r="E31" i="6" s="1"/>
  <c r="G48" i="11" l="1"/>
  <c r="G17" i="16"/>
  <c r="E33" i="6" s="1"/>
  <c r="E34" i="6" s="1"/>
  <c r="E35" i="6" s="1"/>
  <c r="G250" i="11"/>
  <c r="E20" i="6" s="1"/>
  <c r="G46" i="16"/>
  <c r="G58" i="11"/>
  <c r="E6" i="6" s="1"/>
  <c r="G139" i="11" l="1"/>
  <c r="E10" i="6" s="1"/>
  <c r="G18" i="16"/>
  <c r="G19" i="16" s="1"/>
  <c r="G47" i="16"/>
  <c r="G48" i="16" s="1"/>
  <c r="G231" i="11"/>
  <c r="E17" i="6" s="1"/>
  <c r="G98" i="11"/>
  <c r="E8" i="6" s="1"/>
  <c r="G239" i="11"/>
  <c r="E18" i="6" s="1"/>
  <c r="G202" i="11"/>
  <c r="E16" i="6" s="1"/>
  <c r="G151" i="11"/>
  <c r="E12" i="6" s="1"/>
  <c r="G89" i="11"/>
  <c r="E7" i="6" s="1"/>
  <c r="G15" i="11"/>
  <c r="E5" i="6"/>
  <c r="E4" i="6" l="1"/>
  <c r="G261" i="11"/>
  <c r="E22" i="6" s="1"/>
  <c r="G245" i="11" l="1"/>
  <c r="E19" i="6" s="1"/>
  <c r="G164" i="11"/>
  <c r="E15" i="6" s="1"/>
  <c r="G144" i="11"/>
  <c r="G158" i="11" s="1"/>
  <c r="E11" i="6" l="1"/>
  <c r="G263" i="11"/>
  <c r="G265" i="11" l="1"/>
  <c r="G266" i="11" s="1"/>
  <c r="G267" i="11" l="1"/>
  <c r="E26" i="6"/>
  <c r="E27" i="6" s="1"/>
</calcChain>
</file>

<file path=xl/sharedStrings.xml><?xml version="1.0" encoding="utf-8"?>
<sst xmlns="http://schemas.openxmlformats.org/spreadsheetml/2006/main" count="595" uniqueCount="315">
  <si>
    <t>RECAPITULATIF</t>
  </si>
  <si>
    <t>DESIGNATION</t>
  </si>
  <si>
    <t>U</t>
  </si>
  <si>
    <t>QUANT</t>
  </si>
  <si>
    <t>N°</t>
  </si>
  <si>
    <t xml:space="preserve">DESIGNATION </t>
  </si>
  <si>
    <t>ens</t>
  </si>
  <si>
    <t>ml</t>
  </si>
  <si>
    <t>u</t>
  </si>
  <si>
    <t>UNITE</t>
  </si>
  <si>
    <t>Fourniture et pose conformes aux CCTP et plans, y compris toutes sujétions</t>
  </si>
  <si>
    <t>PRIX U 
€ H.T.</t>
  </si>
  <si>
    <t>Travaux conformes aux CCTP et plans y compris toutes sujétions</t>
  </si>
  <si>
    <t>RACCORDEMENT BASSE TENSION</t>
  </si>
  <si>
    <t>P.M.</t>
  </si>
  <si>
    <t>APPAREILLAGES</t>
  </si>
  <si>
    <t>Fourniture et pose conformes aux CCTP et plans, y compris filerie, fourreaux, boîte de dérivation et toutes sujétions</t>
  </si>
  <si>
    <t>Point d'accès informatique</t>
  </si>
  <si>
    <t>Divers</t>
  </si>
  <si>
    <t>DISTRIBUTION INTERIEURE – ATTENTES DIVERSES</t>
  </si>
  <si>
    <t>Distribution secondaire</t>
  </si>
  <si>
    <t>Chemins de câbles</t>
  </si>
  <si>
    <t>Attentes électriques diverses</t>
  </si>
  <si>
    <t>Compris câbles, fourreaux, boîtes encastrées ou saillie</t>
  </si>
  <si>
    <t>ECLAIRAGE DE SECURITE</t>
  </si>
  <si>
    <t>SYSTÈME DE SECURITE INCENDIE</t>
  </si>
  <si>
    <t>Commande volet roulant</t>
  </si>
  <si>
    <t>CONTRÔLE D'ACCES</t>
  </si>
  <si>
    <t>QUANT ENTR.</t>
  </si>
  <si>
    <t>MONTANT 
TOTAL € H.T.</t>
  </si>
  <si>
    <t>Fourniture et pose conformes aux CCTP et plans y compris toutes sujétions</t>
  </si>
  <si>
    <t>TABLEAUX BASSE TENSION</t>
  </si>
  <si>
    <t>Travaux conformes au CCTP y compris toutes sujétions suivant phasage des travaux</t>
  </si>
  <si>
    <t>Fourniture et pose conformes aux CCTP et plans, y compris filerie, fourreaux, boîte de dérivation, source lumineuse et toutes sujétions</t>
  </si>
  <si>
    <t>MONTANT
TOTAL € H.T.</t>
  </si>
  <si>
    <t>A</t>
  </si>
  <si>
    <t>A.1</t>
  </si>
  <si>
    <t>A.1 - TOTAL H.T.</t>
  </si>
  <si>
    <t>A.2</t>
  </si>
  <si>
    <t>A.2 - TOTAL H.T.</t>
  </si>
  <si>
    <t>A.3</t>
  </si>
  <si>
    <t>A.3 - TOTAL H.T.</t>
  </si>
  <si>
    <t>A.4</t>
  </si>
  <si>
    <t>A.4 - TOTAL H.T.</t>
  </si>
  <si>
    <t>A.5</t>
  </si>
  <si>
    <t>A.6</t>
  </si>
  <si>
    <t>A.6 - TOTAL H.T.</t>
  </si>
  <si>
    <t>A.7</t>
  </si>
  <si>
    <t>A.8</t>
  </si>
  <si>
    <t>A.7 - TOTAL H.T.</t>
  </si>
  <si>
    <t>A.8 - TOTAL H.T.</t>
  </si>
  <si>
    <t>B</t>
  </si>
  <si>
    <t>B.1</t>
  </si>
  <si>
    <t>B.1 - TOTAL H.T.</t>
  </si>
  <si>
    <t>B.2</t>
  </si>
  <si>
    <t>B.2 – TOTAL H.T.</t>
  </si>
  <si>
    <t>B.3</t>
  </si>
  <si>
    <t>B.3 – TOTAL H.T.</t>
  </si>
  <si>
    <t>B.4</t>
  </si>
  <si>
    <t>B.5 - TOTAL H.T.</t>
  </si>
  <si>
    <t>B.4 - TOTAL H.T.</t>
  </si>
  <si>
    <t>B.5</t>
  </si>
  <si>
    <t>A.5 - TOTAL H.T.</t>
  </si>
  <si>
    <t>B.6</t>
  </si>
  <si>
    <t>B.6 - TOTAL H.T.</t>
  </si>
  <si>
    <t>NOTA : Plaques + Pc 2 x 10/16 A + T à comptabiliser. Prises RJ-45 comptabilisées chapitre VDI</t>
  </si>
  <si>
    <t>C O U R A N T S  F O R T S</t>
  </si>
  <si>
    <t>T.V.A. 20 %</t>
  </si>
  <si>
    <t>TOTAL € T.T.C.</t>
  </si>
  <si>
    <t>B.7</t>
  </si>
  <si>
    <t>B.7 - TOTAL H.T.</t>
  </si>
  <si>
    <t>CHU DE MONTPELLIER</t>
  </si>
  <si>
    <t>CADRE DE DECOMPOSITION DU PRIX GLOBAL ET FORFAITAIRE</t>
  </si>
  <si>
    <t>Date</t>
  </si>
  <si>
    <t>Indice</t>
  </si>
  <si>
    <t>Rédacteur</t>
  </si>
  <si>
    <t>Modifications</t>
  </si>
  <si>
    <t>Remarques</t>
  </si>
  <si>
    <t>R. DUCA</t>
  </si>
  <si>
    <t>B.8</t>
  </si>
  <si>
    <t>B.8 - TOTAL H.T.</t>
  </si>
  <si>
    <t>MARQUES / REFERENCES DES EQUIPEMENTS PROPOSES PAR L'ENTREPRISE</t>
  </si>
  <si>
    <t>REFERENCE CCTP</t>
  </si>
  <si>
    <t>MARQUE</t>
  </si>
  <si>
    <t>TYPE / REFERENCE</t>
  </si>
  <si>
    <t>VIDEOSURVEILLANCE</t>
  </si>
  <si>
    <t>ALARME ANTI-INTRUSION</t>
  </si>
  <si>
    <t>Voyant Radiologie</t>
  </si>
  <si>
    <t>DISTRIBUTION VDI</t>
  </si>
  <si>
    <t>VISIOPHONIE - INTERPHONIE</t>
  </si>
  <si>
    <t>APPEL D'URGENCES</t>
  </si>
  <si>
    <t>LOT N° 06 - ELECTRICITE CFO.CFA .SSI</t>
  </si>
  <si>
    <t>GAINE TECHNIQUE TETE DE LIT</t>
  </si>
  <si>
    <t>LUMINAIRES</t>
  </si>
  <si>
    <t>Gaines têtes de lits médicalisées équipées Fluides médicaux et appareillage suivant CCTP</t>
  </si>
  <si>
    <t>Travaux conformes aux CCTP et plans, y compris toutes sujétions</t>
  </si>
  <si>
    <t>06-5.A.5 Appareillage encastré</t>
  </si>
  <si>
    <t>06-5.A.5 Luminaire type 02</t>
  </si>
  <si>
    <t>06-5.A.5 Luminaire type 06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</si>
  <si>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Maintien en fonctionnement des zones hors travaux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</si>
  <si>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Dépose TD ondulé 20.1819 et cable BT associé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</si>
  <si>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Dépose equipement courants forts y compris filerie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</si>
  <si>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Dépose équipement courants faibles y compris filerie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</si>
  <si>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  Rebouchage après dépose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</si>
  <si>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Repérage et protection cables CFO/CFA UHCD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</si>
  <si>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Installation de chantier suivant CCTP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</si>
  <si>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Etudes d'exécution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</si>
  <si>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Enlèvement et gestion des déchets de chantier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</si>
  <si>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 Pour alimentation TD EL 20.1042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</si>
  <si>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 Pour alimentation TD EL 20.1819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</si>
  <si>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 Pour alimentation équipement radio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</si>
  <si>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 Pour alimentation équipement de désenfumage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</si>
  <si>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TD 20.1042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</si>
  <si>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TD 20.1819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</si>
  <si>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Appareillage IP.20 – IK.3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</si>
  <si>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Appareillage IP.55 – IK.7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</si>
  <si>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Détecteur de présence/luminosité encastré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</si>
  <si>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Réglage détecteur de présence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</si>
  <si>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Variateur d'éclairage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</si>
  <si>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Interrupteur de proximité pour Radio Mobile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</si>
  <si>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PAI 1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</si>
  <si>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PAI 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</si>
  <si>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PAI 3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</si>
  <si>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PAI 4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</si>
  <si>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PAI TV / Appel Patient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</si>
  <si>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Coupure d'urgence Electricité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</si>
  <si>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Coupure d'urgence Imagerie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</si>
  <si>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Commande volet roulant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</si>
  <si>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Fourreaux entre boîte de commande et équipement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</si>
  <si>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Voyant rouge/blanc compris cablage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</si>
  <si>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1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</si>
  <si>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</si>
  <si>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3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</si>
  <si>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4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</si>
  <si>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5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</si>
  <si>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Luminaire type 6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</si>
  <si>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Box PAO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</si>
  <si>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Box Déchocage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</si>
  <si>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Box polyvalent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</si>
  <si>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Box traumatologie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</si>
  <si>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Box enfant agité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</si>
  <si>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Salle de transfert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</si>
  <si>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Gaine 3 compartiments vers faux plafond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</si>
  <si>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Câblage appareillage (compris chapitre A.4)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</si>
  <si>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Câblage luminaires (compris chapitre A.5)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</si>
  <si>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Saignées, percements, rebouchage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</si>
  <si>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Goulotte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</si>
  <si>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Moulures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</si>
  <si>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Fourreaux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</si>
  <si>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Boîte de dérivation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</si>
  <si>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Accessoires de raccordement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</si>
  <si>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Fourreaux coupe-feu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</si>
  <si>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Chemins de câbles Courants Forts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</si>
  <si>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Chemins de câbles Courants Faibles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</si>
  <si>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 FM porte automatique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</si>
  <si>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unité intérieure CVC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</si>
  <si>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rideau d'air chaud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</si>
  <si>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 FM ventouse porte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</si>
  <si>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boite de détente cvc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</si>
  <si>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 FM sèche-mains en sanitaire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</si>
  <si>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Scialytique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</si>
  <si>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lave bassin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</si>
  <si>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extracteurs spécifiques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</si>
  <si>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volets roulants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</si>
  <si>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Horloge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</si>
  <si>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Liaisons équipotentielles locaux groupe 1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</si>
  <si>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Liaisons équipotentielles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</si>
  <si>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BAES évacuation 45 lumens à led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</si>
  <si>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Câblage, compris fourreaux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</si>
  <si>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Etiquette règlementaire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</si>
  <si>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Mise en service, programmation,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</si>
  <si>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équipement courants faibles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</si>
  <si>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équipement radio existants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</si>
  <si>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 détecteur optique de fumée compris nettoyage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</si>
  <si>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 indicateur d'action compris nettoyage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</si>
  <si>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lignes d'asservissement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</si>
  <si>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Pontage pour maintien bus UHCD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</si>
  <si>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Reprogrammation balise UHCD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</si>
  <si>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Déconnexion/reconnexion CCF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</si>
  <si>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Carte complémentaire + face avant CMSI</t>
    </r>
  </si>
  <si>
    <r>
      <rPr>
        <sz val="10"/>
        <rFont val="Symbol"/>
        <family val="1"/>
        <charset val="2"/>
      </rPr>
      <t xml:space="preserve">·    </t>
    </r>
    <r>
      <rPr>
        <sz val="10"/>
        <rFont val="Calibri"/>
        <family val="2"/>
      </rPr>
      <t>Détecteur optique de fumée neuf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</si>
  <si>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Indicateur d'action neuf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</si>
  <si>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Bris de glace adressable à membrane déformable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</si>
  <si>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Diffuseur sonore AGS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</si>
  <si>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Tableau de Report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</si>
  <si>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Asservissements 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</si>
  <si>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Arrêt pompier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</si>
  <si>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Réarmement compris AES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</si>
  <si>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Chemin de câble compris capotage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</si>
  <si>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Bus de détection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</si>
  <si>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Lignes d'asservissement compris modules déportés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</si>
  <si>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Complément programmation  SSI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</si>
  <si>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Mise à jour plans de zone à proximité du SSI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</si>
  <si>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Repérage complet des équipements suivant prescription du CSSI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</si>
  <si>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Essais, mise en service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</si>
  <si>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Mise à jour du dossier d'identité SSI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</si>
  <si>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Mise à jour de l'UAE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</si>
  <si>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Formation de l'exploitant et mainteneur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</si>
  <si>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    Bati rack équipé suivant CCTP en local VDI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</si>
  <si>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Rocade fibre optique  vers local LAP/CF/01/08 (N1)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</si>
  <si>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Rocade fibre optique  vers local LAP/CF/01/08 (N-2)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</si>
  <si>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Rocade téléphonique vers local LAP/CF/92/04 (N-2) :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</si>
  <si>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Prise RJ-45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</si>
  <si>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 Cordon de brassage pour le nombre de prises RJ-45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</si>
  <si>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Chemins de câbles en locaux distribués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</si>
  <si>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Fourreaux/goulottes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</si>
  <si>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Alimentations BT Rack suivant CCTP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</si>
  <si>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</si>
  <si>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Formation du personnel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</si>
  <si>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Lecteur de badge mural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</si>
  <si>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BP déverrouillage 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</si>
  <si>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Commande de verrouillage 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</si>
  <si>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 Boîtier de gestion de porte compris liaison vers baie VDI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</si>
  <si>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Bouton anti agression sur banque d'accueil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</si>
  <si>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Interphonie sur IP type Zenithel compris câblage et licenses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</si>
  <si>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Visiophone accès principal compris poste intérieur, platine extérieure 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</si>
  <si>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 Sonnerie</t>
    </r>
    <r>
      <rPr>
        <sz val="10"/>
        <rFont val="Calibri"/>
        <family val="1"/>
        <charset val="2"/>
      </rPr>
      <t xml:space="preserve"> compris cablage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</si>
  <si>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 Caméras compris câblage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</si>
  <si>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Chemin de câble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</si>
  <si>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Dépose / repose faux-plafond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</si>
  <si>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 Note de calculs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</si>
  <si>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Schéma de recolement TGBT 5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</si>
  <si>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Note de calculs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</si>
  <si>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Schéma de recolement EL 20.259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</si>
  <si>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TD avec bornier en salle radio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</si>
  <si>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Tiroir débrochable équipé protection tétrapolaire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</si>
  <si>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Fond de tiroir correspondant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</si>
  <si>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 Plastron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</si>
  <si>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Compteur communiquant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</si>
  <si>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 Chemin de câble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</si>
  <si>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habillage chemin de cable en salle radio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</si>
  <si>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 Carottage mur 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</si>
  <si>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FM tourelle de désenfumage depuis TGS Poste 5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</si>
  <si>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Chemin de câble capoté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</si>
  <si>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Schéma de recolement TGS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</si>
  <si>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Schéma de recolement TD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</si>
  <si>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Interrupteur SA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</si>
  <si>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PC 10/16 A + 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</si>
  <si>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Bouton poussoir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</si>
  <si>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  <scheme val="minor"/>
      </rPr>
      <t>    PC 10/16 A + T ondulée détrompée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</si>
  <si>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PC 2 x 10/16 A + 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</si>
  <si>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Porte de recoupement compris contrôle de position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</si>
  <si>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Porte verrouillée / automatique compris bris de glace vert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</si>
  <si>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Volets d'air neuf compris contrôle de position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</si>
  <si>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Volets tunnel désenfumage compris contrôle de position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</si>
  <si>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Menuiserie basculante compris contrôle de position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</si>
  <si>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    Extracteur de désenfumage compris raccordement sur coffret de relayage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</si>
  <si>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 Fibre optique 12 Fo OM4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</si>
  <si>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Tiroir optique sur baie existante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</si>
  <si>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Chemin de câble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</si>
  <si>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Percement mur / plancher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</si>
  <si>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  Câble SYT 56p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</si>
  <si>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 Module CAD sur ferme existante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</si>
  <si>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Chemin de câble (compris rocade fibre)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</si>
  <si>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Dépose / repose faux-plafond (compris rocade fibre 1)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</si>
  <si>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Percement mur / plancher (compris rocade fibre 1)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</si>
  <si>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 Percement mur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</si>
  <si>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Interrupteur de commande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</si>
  <si>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HP encastré</t>
    </r>
    <r>
      <rPr>
        <sz val="10"/>
        <rFont val="Calibri"/>
        <family val="1"/>
        <charset val="2"/>
        <scheme val="minor"/>
      </rPr>
      <t xml:space="preserve"> plafond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</si>
  <si>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Bloc mural de connexion sono</t>
    </r>
  </si>
  <si>
    <t>P S E</t>
  </si>
  <si>
    <t>C O U R A N T S  F A I B L E S  -  S S I</t>
  </si>
  <si>
    <t>B - C O U R A N T S  F A I B L E S  -  S S I  -  TOTAL € H.T.</t>
  </si>
  <si>
    <t>A - C O U R A N T S   F O R T S  -  TOTAL € H.T.</t>
  </si>
  <si>
    <t>DÉPOSE</t>
  </si>
  <si>
    <t>INSTALLATION DE CHANTIER/DEPOSE</t>
  </si>
  <si>
    <t>PRISE DE TERRE ET LIAISONS EQUIPOTENTIELLES</t>
  </si>
  <si>
    <t>A.9</t>
  </si>
  <si>
    <t>A.9 - TOTAL H.T.</t>
  </si>
  <si>
    <t xml:space="preserve"> TOTAL € T.T.C.</t>
  </si>
  <si>
    <t>A.10</t>
  </si>
  <si>
    <t>CHAUFFAGE ELECTRIQUE</t>
  </si>
  <si>
    <t>Fourniture et pose conformes aux CCTP, schémas et plans, y compris toutes sujétions</t>
  </si>
  <si>
    <t>A.10 - TOTAL H.T.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</si>
  <si>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Câblage de l'ensemble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</si>
  <si>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</si>
  <si>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Luminaire type 7</t>
    </r>
    <r>
      <rPr>
        <sz val="10"/>
        <rFont val="Calibri"/>
        <family val="1"/>
        <charset val="2"/>
        <scheme val="minor"/>
      </rPr>
      <t xml:space="preserve"> 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</si>
  <si>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Interphonie entre les 2 box PAO, le Hall, l'accueil et salle de soins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</si>
  <si>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 Mise en service, essais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</si>
  <si>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Caméra en salle d'attente</t>
    </r>
    <r>
      <rPr>
        <sz val="10"/>
        <rFont val="Calibri"/>
        <family val="1"/>
        <charset val="2"/>
        <scheme val="minor"/>
      </rPr>
      <t xml:space="preserve"> / hall</t>
    </r>
  </si>
  <si>
    <t>LOT N° 06 - ELECTRICITE COURANTS FORTS ET FAIBLES / SSI - TOTAL € H.T.</t>
  </si>
  <si>
    <r>
      <rPr>
        <sz val="10"/>
        <rFont val="Symbol"/>
        <family val="1"/>
        <charset val="2"/>
      </rPr>
      <t xml:space="preserve">·    </t>
    </r>
    <r>
      <rPr>
        <sz val="10"/>
        <rFont val="Calibri"/>
        <family val="2"/>
      </rPr>
      <t xml:space="preserve">Réimplantation détecteur optique de fumée </t>
    </r>
  </si>
  <si>
    <r>
      <rPr>
        <sz val="10"/>
        <rFont val="Symbol"/>
        <family val="1"/>
        <charset val="2"/>
      </rPr>
      <t xml:space="preserve">·    </t>
    </r>
    <r>
      <rPr>
        <sz val="10"/>
        <rFont val="Calibri"/>
        <family val="2"/>
      </rPr>
      <t>Réimplantation indicateur d'action</t>
    </r>
  </si>
  <si>
    <t>06-5.A.6 Gaine technique tête de lit</t>
  </si>
  <si>
    <t>06-5.B.3 Câbles informatique</t>
  </si>
  <si>
    <t>06-5.B.3 Câble fibre optique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</si>
  <si>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     Bouton d'appel </t>
    </r>
    <r>
      <rPr>
        <sz val="10"/>
        <rFont val="Calibri"/>
        <family val="1"/>
        <charset val="2"/>
      </rPr>
      <t>compris câblage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</si>
  <si>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Panneau rayonnant 1000 W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</si>
  <si>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Câblage depuis TD correspondant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</si>
  <si>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 xml:space="preserve">     Dépose sirène d'alarme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</si>
  <si>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>    Percement / rebouchage plancher</t>
    </r>
  </si>
  <si>
    <r>
      <rPr>
        <sz val="10"/>
        <rFont val="Symbol"/>
        <family val="1"/>
        <charset val="2"/>
      </rPr>
      <t>*</t>
    </r>
    <r>
      <rPr>
        <sz val="10"/>
        <rFont val="Calibri"/>
        <family val="2"/>
      </rPr>
      <t xml:space="preserve">    Câble Cca-s2, d2, a2 </t>
    </r>
  </si>
  <si>
    <t>06-5.A.5 Luminaire type 07 (PSE.4)</t>
  </si>
  <si>
    <t>06-5.B.6  Interphone IP (PSE.3)</t>
  </si>
  <si>
    <t>06-5.B.8 Sonorisation (PSE.7)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</si>
  <si>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 Dépose TD 20.1042</t>
    </r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</si>
  <si>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</rPr>
      <t>    </t>
    </r>
    <r>
      <rPr>
        <b/>
        <i/>
        <sz val="10"/>
        <rFont val="Calibri"/>
        <family val="2"/>
      </rPr>
      <t>Issues du TD 'EL 20.1042'</t>
    </r>
  </si>
  <si>
    <t xml:space="preserve">HOPITAL LAPEYRONIE </t>
  </si>
  <si>
    <t>RESTRUCTURATION DES URGENCES PEDIATRIQUES
OPERATION 2</t>
  </si>
  <si>
    <r>
      <rPr>
        <sz val="10"/>
        <rFont val="Symbol"/>
        <family val="1"/>
        <charset val="2"/>
      </rPr>
      <t>·</t>
    </r>
    <r>
      <rPr>
        <sz val="10"/>
        <rFont val="Calibri"/>
        <family val="2"/>
        <scheme val="minor"/>
      </rPr>
      <t>    Goulotte 2 compartiments</t>
    </r>
    <r>
      <rPr>
        <sz val="10"/>
        <rFont val="Calibri"/>
        <family val="1"/>
        <charset val="2"/>
        <scheme val="minor"/>
      </rPr>
      <t xml:space="preserve"> 130 x 50</t>
    </r>
  </si>
  <si>
    <t xml:space="preserve">PSE.3 obligatoire - INTERPHONIE ZENITHEL </t>
  </si>
  <si>
    <t xml:space="preserve">PSE.4 obligatoire - LUMINAIRE 'CIEL' </t>
  </si>
  <si>
    <t xml:space="preserve">PSE.5 obligatoire - INTERPHONIE SALLE D'ATTENTE </t>
  </si>
  <si>
    <t xml:space="preserve">PSE.6 obligatoire - VIDEOSURVEILLANCE INTERIEURE </t>
  </si>
  <si>
    <t xml:space="preserve">PSE.7 obligatoire - SONORISATION </t>
  </si>
  <si>
    <t>PSE.3 obligatoire - INTERPHONIE ZENITHEL - TOTAL € H.T.</t>
  </si>
  <si>
    <t>PSE.4 obligatoire - LUMINAIRE 'CIEL' - TOTAL € H.T.</t>
  </si>
  <si>
    <t>PSE.5 obligatoire - INTERPHONIE SALLE D'ATTENTE- TOTAL € H.T.</t>
  </si>
  <si>
    <t>PSE.6 obligatoire - VIDEOSURVEILLANCE INTERIEURE - TOTAL € H.T.</t>
  </si>
  <si>
    <t>PSE.7 obligatoire - SONORISATION - TOTAL € H.T.</t>
  </si>
  <si>
    <t>PSE.3 - TOTAL € H.T.</t>
  </si>
  <si>
    <t>PSE.4 - TOTAL € H.T.</t>
  </si>
  <si>
    <t>PSE.5 - TOTAL € H.T.</t>
  </si>
  <si>
    <t>PSE.6 - TOTAL € H.T.</t>
  </si>
  <si>
    <t>PSE.7 - TOTAL €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</si>
</sst>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Wingdings"/>
      <charset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0000FF"/>
      <name val="Arial"/>
      <family val="2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  <family val="1"/>
      <charset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1F497D"/>
      <name val="Calibri"/>
      <family val="2"/>
    </font>
    <font>
      <sz val="12"/>
      <name val="Calibri"/>
      <family val="2"/>
      <scheme val="minor"/>
    </font>
    <font>
      <b/>
      <sz val="12"/>
      <color theme="1"/>
      <name val="Arial Black"/>
      <family val="2"/>
    </font>
    <font>
      <b/>
      <sz val="12"/>
      <color theme="1"/>
      <name val="Calibri"/>
      <family val="2"/>
      <scheme val="minor"/>
    </font>
    <font>
      <b/>
      <sz val="10"/>
      <color rgb="FF002060"/>
      <name val="Calibri"/>
      <family val="2"/>
    </font>
    <font>
      <sz val="10"/>
      <name val="Symbol"/>
      <family val="1"/>
      <charset val="2"/>
    </font>
    <font>
      <sz val="10"/>
      <name val="Calibri"/>
      <family val="1"/>
      <charset val="2"/>
      <scheme val="minor"/>
    </font>
    <font>
      <b/>
      <sz val="10"/>
      <color rgb="FFFFC000"/>
      <name val="Calibri"/>
      <family val="2"/>
      <scheme val="minor"/>
    </font>
    <font>
      <b/>
      <i/>
      <sz val="10"/>
      <name val="Calibri"/>
      <family val="2"/>
    </font>
    <font>
      <b/>
      <sz val="11"/>
      <color rgb="FF002060"/>
      <name val="Calibri"/>
      <family val="2"/>
    </font>
    <font>
      <b/>
      <sz val="11"/>
      <name val="Arial"/>
      <family val="2"/>
    </font>
    <font>
      <b/>
      <sz val="11"/>
      <color rgb="FF1F497D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indexed="64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 applyNumberFormat="0" applyFill="0" applyBorder="0" applyAlignment="0" applyProtection="0"/>
    <xf numFmtId="0" fontId="2" fillId="0" borderId="0"/>
    <xf numFmtId="0" fontId="1" fillId="0" borderId="0"/>
  </cellStyleXfs>
  <cellXfs count="282">
    <xf numFmtId="0" fontId="0" fillId="0" borderId="0" xfId="0"/>
    <xf numFmtId="0" fontId="23" fillId="0" borderId="0" xfId="0" applyFont="1"/>
    <xf numFmtId="0" fontId="22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49" fontId="23" fillId="0" borderId="2" xfId="0" applyNumberFormat="1" applyFont="1" applyBorder="1" applyAlignment="1">
      <alignment horizontal="left" vertical="center" wrapText="1"/>
    </xf>
    <xf numFmtId="49" fontId="23" fillId="0" borderId="2" xfId="0" quotePrefix="1" applyNumberFormat="1" applyFont="1" applyBorder="1" applyAlignment="1">
      <alignment horizontal="left" vertical="center" wrapText="1" indent="2"/>
    </xf>
    <xf numFmtId="0" fontId="23" fillId="0" borderId="10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49" fontId="23" fillId="0" borderId="0" xfId="0" applyNumberFormat="1" applyFont="1" applyAlignment="1">
      <alignment vertical="center"/>
    </xf>
    <xf numFmtId="49" fontId="24" fillId="0" borderId="2" xfId="0" applyNumberFormat="1" applyFont="1" applyBorder="1" applyAlignment="1">
      <alignment vertical="center" wrapText="1"/>
    </xf>
    <xf numFmtId="49" fontId="24" fillId="0" borderId="2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2" xfId="0" applyFont="1" applyBorder="1" applyAlignment="1">
      <alignment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left" vertical="center" wrapText="1"/>
    </xf>
    <xf numFmtId="0" fontId="26" fillId="0" borderId="10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/>
    <xf numFmtId="49" fontId="26" fillId="0" borderId="0" xfId="0" applyNumberFormat="1" applyFont="1" applyAlignment="1">
      <alignment vertical="center"/>
    </xf>
    <xf numFmtId="0" fontId="29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" fontId="26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right" vertical="center" wrapText="1"/>
    </xf>
    <xf numFmtId="4" fontId="22" fillId="0" borderId="2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right" vertical="center" wrapText="1"/>
    </xf>
    <xf numFmtId="4" fontId="23" fillId="0" borderId="2" xfId="0" applyNumberFormat="1" applyFont="1" applyBorder="1" applyAlignment="1">
      <alignment vertical="center" wrapText="1"/>
    </xf>
    <xf numFmtId="4" fontId="23" fillId="0" borderId="0" xfId="0" applyNumberFormat="1" applyFont="1" applyAlignment="1">
      <alignment vertical="center"/>
    </xf>
    <xf numFmtId="4" fontId="23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4" fontId="22" fillId="0" borderId="5" xfId="0" applyNumberFormat="1" applyFont="1" applyBorder="1" applyAlignment="1">
      <alignment vertical="center" wrapText="1"/>
    </xf>
    <xf numFmtId="4" fontId="25" fillId="0" borderId="2" xfId="0" applyNumberFormat="1" applyFont="1" applyBorder="1" applyAlignment="1">
      <alignment horizontal="center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4" fontId="26" fillId="0" borderId="2" xfId="0" applyNumberFormat="1" applyFont="1" applyBorder="1" applyAlignment="1">
      <alignment vertical="center" wrapText="1"/>
    </xf>
    <xf numFmtId="4" fontId="26" fillId="0" borderId="0" xfId="0" applyNumberFormat="1" applyFont="1" applyAlignment="1">
      <alignment vertical="center"/>
    </xf>
    <xf numFmtId="4" fontId="26" fillId="0" borderId="2" xfId="0" applyNumberFormat="1" applyFont="1" applyBorder="1" applyAlignment="1">
      <alignment horizontal="right" vertical="center" wrapText="1"/>
    </xf>
    <xf numFmtId="0" fontId="10" fillId="0" borderId="0" xfId="4" applyFont="1" applyAlignment="1">
      <alignment horizontal="justify" vertical="center"/>
    </xf>
    <xf numFmtId="0" fontId="1" fillId="0" borderId="0" xfId="4"/>
    <xf numFmtId="0" fontId="12" fillId="0" borderId="0" xfId="4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" fillId="0" borderId="0" xfId="4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horizontal="justify" vertical="center"/>
    </xf>
    <xf numFmtId="0" fontId="15" fillId="0" borderId="0" xfId="4" applyFont="1" applyAlignment="1">
      <alignment horizontal="center" vertical="center"/>
    </xf>
    <xf numFmtId="0" fontId="6" fillId="0" borderId="0" xfId="1" applyFont="1"/>
    <xf numFmtId="0" fontId="5" fillId="3" borderId="1" xfId="1" applyFont="1" applyFill="1" applyBorder="1" applyAlignment="1">
      <alignment horizontal="center" vertical="center" wrapText="1"/>
    </xf>
    <xf numFmtId="14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14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/>
    <xf numFmtId="0" fontId="5" fillId="0" borderId="0" xfId="1" applyFont="1" applyAlignment="1">
      <alignment horizontal="justify" vertical="center"/>
    </xf>
    <xf numFmtId="0" fontId="7" fillId="0" borderId="0" xfId="1" applyFont="1"/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4" fillId="0" borderId="0" xfId="1" applyAlignment="1">
      <alignment horizontal="left"/>
    </xf>
    <xf numFmtId="0" fontId="21" fillId="0" borderId="0" xfId="1" applyFont="1"/>
    <xf numFmtId="0" fontId="17" fillId="0" borderId="20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23" fillId="0" borderId="0" xfId="1" applyFont="1"/>
    <xf numFmtId="0" fontId="28" fillId="0" borderId="1" xfId="1" applyFont="1" applyBorder="1" applyAlignment="1">
      <alignment horizontal="center" vertical="center" wrapText="1"/>
    </xf>
    <xf numFmtId="4" fontId="28" fillId="0" borderId="15" xfId="1" applyNumberFormat="1" applyFont="1" applyBorder="1" applyAlignment="1">
      <alignment horizontal="right" vertical="center" wrapText="1"/>
    </xf>
    <xf numFmtId="4" fontId="28" fillId="0" borderId="19" xfId="1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49" fontId="22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" fontId="23" fillId="0" borderId="2" xfId="0" applyNumberFormat="1" applyFont="1" applyBorder="1" applyAlignment="1">
      <alignment horizontal="center" vertical="center" wrapText="1"/>
    </xf>
    <xf numFmtId="0" fontId="23" fillId="0" borderId="2" xfId="0" quotePrefix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righ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right" vertical="center" wrapText="1"/>
    </xf>
    <xf numFmtId="4" fontId="22" fillId="0" borderId="4" xfId="0" applyNumberFormat="1" applyFont="1" applyBorder="1" applyAlignment="1">
      <alignment horizontal="justify" vertical="center" wrapText="1"/>
    </xf>
    <xf numFmtId="4" fontId="22" fillId="0" borderId="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9" fontId="26" fillId="0" borderId="2" xfId="0" quotePrefix="1" applyNumberFormat="1" applyFont="1" applyBorder="1" applyAlignment="1">
      <alignment horizontal="left" vertical="center" wrapText="1" indent="2"/>
    </xf>
    <xf numFmtId="4" fontId="26" fillId="0" borderId="2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49" fontId="22" fillId="0" borderId="2" xfId="0" applyNumberFormat="1" applyFont="1" applyBorder="1" applyAlignment="1">
      <alignment horizontal="left" vertical="center" wrapText="1"/>
    </xf>
    <xf numFmtId="4" fontId="23" fillId="0" borderId="2" xfId="0" quotePrefix="1" applyNumberFormat="1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center" vertical="center"/>
    </xf>
    <xf numFmtId="4" fontId="22" fillId="0" borderId="2" xfId="0" quotePrefix="1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1" fontId="23" fillId="0" borderId="3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right" vertical="center" wrapText="1"/>
    </xf>
    <xf numFmtId="49" fontId="26" fillId="0" borderId="3" xfId="0" applyNumberFormat="1" applyFont="1" applyBorder="1" applyAlignment="1">
      <alignment vertical="center" wrapText="1"/>
    </xf>
    <xf numFmtId="49" fontId="34" fillId="0" borderId="3" xfId="0" applyNumberFormat="1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left" vertical="center" wrapText="1"/>
    </xf>
    <xf numFmtId="49" fontId="24" fillId="0" borderId="2" xfId="0" quotePrefix="1" applyNumberFormat="1" applyFont="1" applyBorder="1" applyAlignment="1">
      <alignment horizontal="left" vertical="center" wrapText="1" indent="2"/>
    </xf>
    <xf numFmtId="49" fontId="34" fillId="0" borderId="2" xfId="0" quotePrefix="1" applyNumberFormat="1" applyFont="1" applyBorder="1" applyAlignment="1">
      <alignment horizontal="left" vertical="center" wrapText="1" indent="2"/>
    </xf>
    <xf numFmtId="0" fontId="25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vertical="center" wrapText="1"/>
    </xf>
    <xf numFmtId="49" fontId="26" fillId="0" borderId="2" xfId="0" applyNumberFormat="1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4" fontId="26" fillId="0" borderId="2" xfId="0" applyNumberFormat="1" applyFont="1" applyBorder="1" applyAlignment="1">
      <alignment vertical="center"/>
    </xf>
    <xf numFmtId="49" fontId="26" fillId="0" borderId="3" xfId="0" applyNumberFormat="1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4" fontId="26" fillId="0" borderId="3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23" fillId="0" borderId="24" xfId="1" applyFont="1" applyBorder="1"/>
    <xf numFmtId="0" fontId="23" fillId="0" borderId="2" xfId="1" applyFont="1" applyBorder="1"/>
    <xf numFmtId="0" fontId="23" fillId="0" borderId="25" xfId="1" applyFont="1" applyBorder="1"/>
    <xf numFmtId="0" fontId="22" fillId="0" borderId="26" xfId="1" applyFont="1" applyBorder="1" applyAlignment="1">
      <alignment horizontal="right"/>
    </xf>
    <xf numFmtId="0" fontId="23" fillId="0" borderId="11" xfId="1" applyFont="1" applyBorder="1"/>
    <xf numFmtId="0" fontId="22" fillId="0" borderId="12" xfId="1" applyFont="1" applyBorder="1" applyAlignment="1">
      <alignment horizontal="right"/>
    </xf>
    <xf numFmtId="0" fontId="23" fillId="0" borderId="27" xfId="1" applyFont="1" applyBorder="1"/>
    <xf numFmtId="0" fontId="23" fillId="0" borderId="9" xfId="1" applyFont="1" applyBorder="1"/>
    <xf numFmtId="0" fontId="22" fillId="0" borderId="28" xfId="1" applyFont="1" applyBorder="1" applyAlignment="1">
      <alignment horizontal="right"/>
    </xf>
    <xf numFmtId="0" fontId="26" fillId="0" borderId="0" xfId="1" applyFont="1" applyAlignment="1">
      <alignment vertical="center"/>
    </xf>
    <xf numFmtId="0" fontId="37" fillId="2" borderId="13" xfId="0" applyFont="1" applyFill="1" applyBorder="1" applyAlignment="1">
      <alignment horizontal="justify" vertical="center" wrapText="1"/>
    </xf>
    <xf numFmtId="0" fontId="38" fillId="2" borderId="13" xfId="0" applyFont="1" applyFill="1" applyBorder="1" applyAlignment="1">
      <alignment horizontal="justify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17" fillId="2" borderId="13" xfId="0" applyFont="1" applyFill="1" applyBorder="1" applyAlignment="1">
      <alignment horizontal="justify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" fontId="17" fillId="2" borderId="13" xfId="0" applyNumberFormat="1" applyFont="1" applyFill="1" applyBorder="1" applyAlignment="1">
      <alignment horizontal="right" vertical="center" wrapText="1"/>
    </xf>
    <xf numFmtId="0" fontId="37" fillId="2" borderId="13" xfId="0" applyFont="1" applyFill="1" applyBorder="1" applyAlignment="1">
      <alignment horizontal="left" vertical="center" wrapText="1"/>
    </xf>
    <xf numFmtId="4" fontId="27" fillId="0" borderId="6" xfId="0" applyNumberFormat="1" applyFont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4" fontId="27" fillId="0" borderId="17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2" fillId="0" borderId="3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right" vertical="center" wrapText="1"/>
    </xf>
    <xf numFmtId="4" fontId="23" fillId="0" borderId="3" xfId="1" applyNumberFormat="1" applyFont="1" applyBorder="1" applyAlignment="1">
      <alignment horizontal="center" vertical="center" wrapText="1"/>
    </xf>
    <xf numFmtId="4" fontId="22" fillId="0" borderId="3" xfId="1" applyNumberFormat="1" applyFont="1" applyBorder="1" applyAlignment="1">
      <alignment horizontal="right" vertical="center" wrapText="1"/>
    </xf>
    <xf numFmtId="0" fontId="22" fillId="0" borderId="29" xfId="1" applyFont="1" applyBorder="1" applyAlignment="1">
      <alignment horizontal="center" vertical="center" wrapText="1"/>
    </xf>
    <xf numFmtId="0" fontId="32" fillId="0" borderId="29" xfId="1" applyFont="1" applyBorder="1" applyAlignment="1">
      <alignment horizontal="right" vertical="center" wrapText="1"/>
    </xf>
    <xf numFmtId="4" fontId="23" fillId="0" borderId="29" xfId="1" applyNumberFormat="1" applyFont="1" applyBorder="1" applyAlignment="1">
      <alignment horizontal="center" vertical="center" wrapText="1"/>
    </xf>
    <xf numFmtId="4" fontId="22" fillId="0" borderId="29" xfId="1" applyNumberFormat="1" applyFont="1" applyBorder="1" applyAlignment="1">
      <alignment horizontal="right" vertical="center" wrapText="1"/>
    </xf>
    <xf numFmtId="1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right" vertical="center" wrapText="1"/>
    </xf>
    <xf numFmtId="0" fontId="39" fillId="0" borderId="30" xfId="0" applyFont="1" applyBorder="1" applyAlignment="1">
      <alignment horizontal="center" vertical="center" wrapText="1"/>
    </xf>
    <xf numFmtId="0" fontId="39" fillId="0" borderId="31" xfId="0" applyFont="1" applyBorder="1" applyAlignment="1">
      <alignment vertical="center" wrapText="1"/>
    </xf>
    <xf numFmtId="0" fontId="39" fillId="0" borderId="31" xfId="0" applyFont="1" applyBorder="1" applyAlignment="1">
      <alignment horizontal="center" vertical="center" wrapText="1"/>
    </xf>
    <xf numFmtId="0" fontId="29" fillId="0" borderId="6" xfId="0" applyFont="1" applyBorder="1" applyAlignment="1">
      <alignment vertical="center"/>
    </xf>
    <xf numFmtId="0" fontId="39" fillId="0" borderId="34" xfId="0" applyFont="1" applyBorder="1" applyAlignment="1">
      <alignment horizontal="center" vertical="center" wrapText="1"/>
    </xf>
    <xf numFmtId="0" fontId="39" fillId="0" borderId="35" xfId="0" applyFont="1" applyBorder="1" applyAlignment="1">
      <alignment vertical="center" wrapText="1"/>
    </xf>
    <xf numFmtId="0" fontId="39" fillId="0" borderId="3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 wrapText="1"/>
    </xf>
    <xf numFmtId="49" fontId="37" fillId="0" borderId="11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9" fontId="37" fillId="0" borderId="12" xfId="0" applyNumberFormat="1" applyFont="1" applyBorder="1" applyAlignment="1">
      <alignment horizontal="center" vertical="center" wrapText="1"/>
    </xf>
    <xf numFmtId="49" fontId="37" fillId="0" borderId="39" xfId="0" applyNumberFormat="1" applyFont="1" applyBorder="1" applyAlignment="1">
      <alignment horizontal="center" vertical="center" wrapText="1"/>
    </xf>
    <xf numFmtId="49" fontId="37" fillId="0" borderId="33" xfId="0" applyNumberFormat="1" applyFont="1" applyBorder="1" applyAlignment="1">
      <alignment horizontal="center" vertical="center" wrapText="1"/>
    </xf>
    <xf numFmtId="49" fontId="37" fillId="0" borderId="40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1" fillId="0" borderId="0" xfId="0" applyFont="1"/>
    <xf numFmtId="0" fontId="18" fillId="0" borderId="11" xfId="0" applyFont="1" applyBorder="1"/>
    <xf numFmtId="0" fontId="18" fillId="0" borderId="2" xfId="0" applyFont="1" applyBorder="1"/>
    <xf numFmtId="0" fontId="18" fillId="0" borderId="12" xfId="0" applyFont="1" applyBorder="1"/>
    <xf numFmtId="0" fontId="29" fillId="0" borderId="1" xfId="0" applyFont="1" applyBorder="1"/>
    <xf numFmtId="0" fontId="27" fillId="0" borderId="17" xfId="0" applyFont="1" applyBorder="1" applyAlignment="1">
      <alignment vertical="center"/>
    </xf>
    <xf numFmtId="49" fontId="27" fillId="0" borderId="6" xfId="0" applyNumberFormat="1" applyFont="1" applyBorder="1" applyAlignment="1">
      <alignment horizontal="left" vertical="center" wrapText="1"/>
    </xf>
    <xf numFmtId="0" fontId="25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right" vertical="center" wrapText="1"/>
    </xf>
    <xf numFmtId="1" fontId="25" fillId="0" borderId="41" xfId="0" applyNumberFormat="1" applyFont="1" applyBorder="1" applyAlignment="1">
      <alignment horizontal="center" vertical="center" wrapText="1"/>
    </xf>
    <xf numFmtId="4" fontId="25" fillId="0" borderId="41" xfId="0" applyNumberFormat="1" applyFont="1" applyBorder="1" applyAlignment="1">
      <alignment horizontal="justify" vertical="center" wrapText="1"/>
    </xf>
    <xf numFmtId="4" fontId="25" fillId="0" borderId="41" xfId="0" applyNumberFormat="1" applyFont="1" applyBorder="1" applyAlignment="1">
      <alignment horizontal="right" vertical="center" wrapText="1"/>
    </xf>
    <xf numFmtId="0" fontId="25" fillId="0" borderId="42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right" vertical="center" wrapText="1"/>
    </xf>
    <xf numFmtId="1" fontId="25" fillId="0" borderId="42" xfId="0" applyNumberFormat="1" applyFont="1" applyBorder="1" applyAlignment="1">
      <alignment horizontal="center" vertical="center" wrapText="1"/>
    </xf>
    <xf numFmtId="4" fontId="25" fillId="0" borderId="42" xfId="0" applyNumberFormat="1" applyFont="1" applyBorder="1" applyAlignment="1">
      <alignment horizontal="justify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4" fontId="38" fillId="2" borderId="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right" vertical="center" wrapText="1"/>
    </xf>
    <xf numFmtId="0" fontId="25" fillId="0" borderId="4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45" xfId="0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right"/>
    </xf>
    <xf numFmtId="0" fontId="22" fillId="0" borderId="3" xfId="0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justify" vertical="center" wrapText="1"/>
    </xf>
    <xf numFmtId="4" fontId="22" fillId="0" borderId="3" xfId="0" applyNumberFormat="1" applyFont="1" applyBorder="1" applyAlignment="1">
      <alignment horizontal="right" vertical="center" wrapText="1"/>
    </xf>
    <xf numFmtId="4" fontId="39" fillId="0" borderId="32" xfId="0" applyNumberFormat="1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4" fontId="41" fillId="0" borderId="2" xfId="0" applyNumberFormat="1" applyFont="1" applyBorder="1" applyAlignment="1">
      <alignment vertical="center" wrapText="1"/>
    </xf>
    <xf numFmtId="4" fontId="41" fillId="0" borderId="2" xfId="0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justify" vertical="center" wrapText="1"/>
    </xf>
    <xf numFmtId="49" fontId="24" fillId="0" borderId="3" xfId="0" quotePrefix="1" applyNumberFormat="1" applyFont="1" applyBorder="1" applyAlignment="1">
      <alignment horizontal="left" vertical="center" wrapText="1" indent="2"/>
    </xf>
    <xf numFmtId="49" fontId="23" fillId="0" borderId="3" xfId="0" applyNumberFormat="1" applyFont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right" vertical="center" wrapText="1"/>
    </xf>
    <xf numFmtId="4" fontId="25" fillId="0" borderId="42" xfId="0" applyNumberFormat="1" applyFont="1" applyBorder="1" applyAlignment="1">
      <alignment horizontal="right" vertical="center" wrapText="1"/>
    </xf>
    <xf numFmtId="4" fontId="39" fillId="0" borderId="47" xfId="0" applyNumberFormat="1" applyFont="1" applyBorder="1" applyAlignment="1">
      <alignment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3" xfId="0" applyFont="1" applyBorder="1" applyAlignment="1">
      <alignment vertical="center" wrapText="1"/>
    </xf>
    <xf numFmtId="0" fontId="39" fillId="0" borderId="3" xfId="0" applyFont="1" applyBorder="1" applyAlignment="1">
      <alignment horizontal="center" vertical="center" wrapText="1"/>
    </xf>
    <xf numFmtId="4" fontId="39" fillId="0" borderId="19" xfId="0" applyNumberFormat="1" applyFont="1" applyBorder="1" applyAlignment="1">
      <alignment vertical="center" wrapText="1"/>
    </xf>
    <xf numFmtId="0" fontId="25" fillId="0" borderId="48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right" vertical="center" wrapText="1"/>
    </xf>
    <xf numFmtId="1" fontId="25" fillId="0" borderId="48" xfId="0" applyNumberFormat="1" applyFont="1" applyBorder="1" applyAlignment="1">
      <alignment horizontal="center" vertical="center" wrapText="1"/>
    </xf>
    <xf numFmtId="4" fontId="25" fillId="0" borderId="48" xfId="0" applyNumberFormat="1" applyFont="1" applyBorder="1" applyAlignment="1">
      <alignment horizontal="justify" vertical="center" wrapText="1"/>
    </xf>
    <xf numFmtId="4" fontId="25" fillId="0" borderId="48" xfId="0" applyNumberFormat="1" applyFont="1" applyBorder="1" applyAlignment="1">
      <alignment horizontal="right" vertical="center" wrapText="1"/>
    </xf>
    <xf numFmtId="0" fontId="18" fillId="0" borderId="49" xfId="0" applyFont="1" applyBorder="1"/>
    <xf numFmtId="49" fontId="23" fillId="0" borderId="50" xfId="0" applyNumberFormat="1" applyFont="1" applyBorder="1" applyAlignment="1">
      <alignment vertical="center"/>
    </xf>
    <xf numFmtId="4" fontId="23" fillId="0" borderId="51" xfId="0" applyNumberFormat="1" applyFont="1" applyBorder="1" applyAlignment="1">
      <alignment vertical="center"/>
    </xf>
    <xf numFmtId="49" fontId="23" fillId="0" borderId="6" xfId="0" applyNumberFormat="1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4" fontId="23" fillId="0" borderId="6" xfId="0" applyNumberFormat="1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34" fillId="0" borderId="2" xfId="0" applyFont="1" applyBorder="1" applyAlignment="1">
      <alignment horizontal="left" vertical="center" wrapText="1"/>
    </xf>
    <xf numFmtId="4" fontId="40" fillId="2" borderId="13" xfId="0" applyNumberFormat="1" applyFont="1" applyFill="1" applyBorder="1" applyAlignment="1">
      <alignment horizontal="right" vertical="center" wrapText="1"/>
    </xf>
    <xf numFmtId="49" fontId="42" fillId="0" borderId="14" xfId="1" applyNumberFormat="1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 wrapText="1"/>
    </xf>
    <xf numFmtId="4" fontId="27" fillId="0" borderId="19" xfId="0" applyNumberFormat="1" applyFont="1" applyBorder="1" applyAlignment="1">
      <alignment horizontal="right" vertical="center" wrapText="1"/>
    </xf>
    <xf numFmtId="4" fontId="27" fillId="0" borderId="15" xfId="0" applyNumberFormat="1" applyFont="1" applyBorder="1" applyAlignment="1">
      <alignment horizontal="right" vertical="center" wrapText="1"/>
    </xf>
    <xf numFmtId="0" fontId="29" fillId="0" borderId="17" xfId="0" applyFont="1" applyBorder="1"/>
    <xf numFmtId="4" fontId="27" fillId="0" borderId="18" xfId="0" applyNumberFormat="1" applyFont="1" applyBorder="1" applyAlignment="1">
      <alignment horizontal="right" vertical="center"/>
    </xf>
    <xf numFmtId="0" fontId="19" fillId="0" borderId="41" xfId="0" applyFont="1" applyBorder="1" applyAlignment="1">
      <alignment horizontal="right" vertical="center" wrapText="1"/>
    </xf>
    <xf numFmtId="0" fontId="27" fillId="0" borderId="41" xfId="0" applyFont="1" applyBorder="1" applyAlignment="1">
      <alignment vertical="center" wrapText="1"/>
    </xf>
    <xf numFmtId="0" fontId="27" fillId="0" borderId="41" xfId="0" applyFont="1" applyBorder="1" applyAlignment="1">
      <alignment horizontal="center" vertical="center" wrapText="1"/>
    </xf>
    <xf numFmtId="4" fontId="27" fillId="0" borderId="44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0" fontId="19" fillId="0" borderId="42" xfId="0" applyFont="1" applyBorder="1" applyAlignment="1">
      <alignment horizontal="right" vertical="center" wrapText="1"/>
    </xf>
    <xf numFmtId="0" fontId="27" fillId="0" borderId="42" xfId="0" applyFont="1" applyBorder="1" applyAlignment="1">
      <alignment vertical="center" wrapText="1"/>
    </xf>
    <xf numFmtId="0" fontId="27" fillId="0" borderId="42" xfId="0" applyFont="1" applyBorder="1" applyAlignment="1">
      <alignment horizontal="center" vertical="center" wrapText="1"/>
    </xf>
    <xf numFmtId="4" fontId="27" fillId="0" borderId="46" xfId="0" applyNumberFormat="1" applyFont="1" applyBorder="1" applyAlignment="1">
      <alignment horizontal="right" vertical="center" wrapText="1"/>
    </xf>
    <xf numFmtId="0" fontId="39" fillId="0" borderId="52" xfId="0" applyFont="1" applyBorder="1" applyAlignment="1">
      <alignment horizontal="center" vertical="center" wrapText="1"/>
    </xf>
    <xf numFmtId="0" fontId="39" fillId="0" borderId="53" xfId="0" applyFont="1" applyBorder="1" applyAlignment="1">
      <alignment vertical="center" wrapText="1"/>
    </xf>
    <xf numFmtId="0" fontId="39" fillId="0" borderId="53" xfId="0" applyFont="1" applyBorder="1" applyAlignment="1">
      <alignment horizontal="center" vertical="center" wrapText="1"/>
    </xf>
    <xf numFmtId="4" fontId="39" fillId="0" borderId="54" xfId="0" applyNumberFormat="1" applyFont="1" applyBorder="1" applyAlignment="1">
      <alignment vertical="center" wrapText="1"/>
    </xf>
    <xf numFmtId="0" fontId="18" fillId="0" borderId="27" xfId="0" applyFont="1" applyBorder="1"/>
    <xf numFmtId="0" fontId="18" fillId="0" borderId="9" xfId="0" applyFont="1" applyBorder="1"/>
    <xf numFmtId="0" fontId="18" fillId="0" borderId="28" xfId="0" applyFont="1" applyBorder="1"/>
    <xf numFmtId="0" fontId="11" fillId="0" borderId="0" xfId="4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30" fillId="0" borderId="0" xfId="4" applyFont="1" applyAlignment="1">
      <alignment horizontal="center" vertical="center" wrapText="1"/>
    </xf>
    <xf numFmtId="0" fontId="31" fillId="0" borderId="0" xfId="4" applyFont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/>
    </xf>
    <xf numFmtId="49" fontId="25" fillId="0" borderId="6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vertical="center"/>
    </xf>
    <xf numFmtId="0" fontId="18" fillId="0" borderId="38" xfId="0" applyFont="1" applyBorder="1" applyAlignment="1">
      <alignment vertical="center"/>
    </xf>
    <xf numFmtId="0" fontId="40" fillId="0" borderId="2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20" fillId="2" borderId="21" xfId="1" applyFont="1" applyFill="1" applyBorder="1" applyAlignment="1">
      <alignment horizontal="center" vertical="center"/>
    </xf>
    <xf numFmtId="0" fontId="21" fillId="2" borderId="22" xfId="1" applyFont="1" applyFill="1" applyBorder="1" applyAlignment="1">
      <alignment horizontal="center" vertical="center"/>
    </xf>
    <xf numFmtId="0" fontId="21" fillId="2" borderId="23" xfId="1" applyFont="1" applyFill="1" applyBorder="1" applyAlignment="1">
      <alignment horizontal="center" vertical="center"/>
    </xf>
  </cellXfs>
  <cellStyles count="5">
    <cellStyle name="Lien hypertexte 2" xfId="2" xr:uid="{F837CE79-A935-4FC8-8DDD-81C7E1B7B78F}"/>
    <cellStyle name="Normal" xfId="0" builtinId="0"/>
    <cellStyle name="Normal 2" xfId="1" xr:uid="{00000000-0005-0000-0000-000002000000}"/>
    <cellStyle name="Normal 3" xfId="3" xr:uid="{376EF357-7D41-48D3-A14C-F6EFA24E55FD}"/>
    <cellStyle name="Normal 3 2" xfId="4" xr:uid="{41FDE103-E0DF-4390-AA8E-A41F38FAEB58}"/>
  </cellStyles>
  <dxfs count="0"/>
  <tableStyles count="0" defaultTableStyle="TableStyleMedium9" defaultPivotStyle="PivotStyleLight16"/>
  <colors>
    <mruColors>
      <color rgb="FF1F497D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11</xdr:row>
      <xdr:rowOff>238124</xdr:rowOff>
    </xdr:from>
    <xdr:to>
      <xdr:col>6</xdr:col>
      <xdr:colOff>133350</xdr:colOff>
      <xdr:row>26</xdr:row>
      <xdr:rowOff>184305</xdr:rowOff>
    </xdr:to>
    <xdr:pic>
      <xdr:nvPicPr>
        <xdr:cNvPr id="2" name="Image 15">
          <a:extLst>
            <a:ext uri="{FF2B5EF4-FFF2-40B4-BE49-F238E27FC236}">
              <a16:creationId xmlns:a16="http://schemas.microsoft.com/office/drawing/2014/main" id="{FC2BCE7D-7B18-4861-BD71-19874E476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74" r="6774"/>
        <a:stretch/>
      </xdr:blipFill>
      <xdr:spPr bwMode="auto">
        <a:xfrm>
          <a:off x="238126" y="3152774"/>
          <a:ext cx="5181599" cy="30132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114300</xdr:colOff>
      <xdr:row>0</xdr:row>
      <xdr:rowOff>28575</xdr:rowOff>
    </xdr:from>
    <xdr:to>
      <xdr:col>6</xdr:col>
      <xdr:colOff>1270</xdr:colOff>
      <xdr:row>4</xdr:row>
      <xdr:rowOff>98425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AE6B8031-A10F-480D-BBB9-748958ED6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48100" y="28575"/>
          <a:ext cx="1439545" cy="755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257175</xdr:colOff>
      <xdr:row>1</xdr:row>
      <xdr:rowOff>47625</xdr:rowOff>
    </xdr:from>
    <xdr:to>
      <xdr:col>3</xdr:col>
      <xdr:colOff>257810</xdr:colOff>
      <xdr:row>3</xdr:row>
      <xdr:rowOff>97155</xdr:rowOff>
    </xdr:to>
    <xdr:pic>
      <xdr:nvPicPr>
        <xdr:cNvPr id="4" name="Image 3" descr="LOGO TOGNELLA OK noir">
          <a:extLst>
            <a:ext uri="{FF2B5EF4-FFF2-40B4-BE49-F238E27FC236}">
              <a16:creationId xmlns:a16="http://schemas.microsoft.com/office/drawing/2014/main" id="{B3C09A36-D7B5-433A-9EF7-942BA9354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61925"/>
          <a:ext cx="1619885" cy="4305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133350</xdr:colOff>
      <xdr:row>41</xdr:row>
      <xdr:rowOff>152400</xdr:rowOff>
    </xdr:from>
    <xdr:to>
      <xdr:col>3</xdr:col>
      <xdr:colOff>552450</xdr:colOff>
      <xdr:row>45</xdr:row>
      <xdr:rowOff>116205</xdr:rowOff>
    </xdr:to>
    <xdr:pic>
      <xdr:nvPicPr>
        <xdr:cNvPr id="5" name="Image 4" descr="Une image contenant texte, Police, capture d’écran&#10;&#10;Description générée automatiquement">
          <a:extLst>
            <a:ext uri="{FF2B5EF4-FFF2-40B4-BE49-F238E27FC236}">
              <a16:creationId xmlns:a16="http://schemas.microsoft.com/office/drawing/2014/main" id="{397BC5AB-23B3-4522-A06C-18FD01C01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8896350"/>
          <a:ext cx="2038350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27252-A7A9-4442-B53A-1A346C77DA3A}">
  <dimension ref="A1:G46"/>
  <sheetViews>
    <sheetView showGridLines="0" view="pageBreakPreview" zoomScaleNormal="100" zoomScaleSheetLayoutView="100" workbookViewId="0">
      <selection activeCell="A33" sqref="A33:G33"/>
    </sheetView>
  </sheetViews>
  <sheetFormatPr baseColWidth="10" defaultRowHeight="15"/>
  <cols>
    <col min="1" max="1" width="5.140625" style="47" customWidth="1"/>
    <col min="2" max="2" width="11.7109375" style="47" customWidth="1"/>
    <col min="3" max="3" width="7.42578125" style="47" customWidth="1"/>
    <col min="4" max="4" width="11.42578125" style="47"/>
    <col min="5" max="5" width="20.28515625" style="47" customWidth="1"/>
    <col min="6" max="6" width="23.28515625" style="47" customWidth="1"/>
    <col min="7" max="7" width="6" style="47" customWidth="1"/>
    <col min="8" max="16384" width="11.42578125" style="47"/>
  </cols>
  <sheetData>
    <row r="1" spans="1:7" ht="9" customHeight="1">
      <c r="A1" s="46"/>
    </row>
    <row r="2" spans="1:7">
      <c r="A2" s="46"/>
    </row>
    <row r="3" spans="1:7">
      <c r="A3" s="46"/>
    </row>
    <row r="4" spans="1:7">
      <c r="A4" s="46"/>
    </row>
    <row r="5" spans="1:7">
      <c r="A5" s="46"/>
    </row>
    <row r="6" spans="1:7" ht="21" customHeight="1"/>
    <row r="7" spans="1:7" ht="26.25">
      <c r="A7" s="264" t="s">
        <v>71</v>
      </c>
      <c r="B7" s="264"/>
      <c r="C7" s="264"/>
      <c r="D7" s="264"/>
      <c r="E7" s="264"/>
      <c r="F7" s="264"/>
      <c r="G7" s="264"/>
    </row>
    <row r="8" spans="1:7" ht="12" customHeight="1">
      <c r="A8" s="48"/>
    </row>
    <row r="9" spans="1:7" ht="23.25">
      <c r="A9" s="265" t="s">
        <v>297</v>
      </c>
      <c r="B9" s="265"/>
      <c r="C9" s="265"/>
      <c r="D9" s="265"/>
      <c r="E9" s="265"/>
      <c r="F9" s="265"/>
      <c r="G9" s="265"/>
    </row>
    <row r="10" spans="1:7" ht="15" customHeight="1">
      <c r="A10" s="49"/>
      <c r="B10" s="50"/>
      <c r="C10" s="50"/>
      <c r="D10" s="50"/>
      <c r="E10" s="50"/>
    </row>
    <row r="11" spans="1:7" ht="63" customHeight="1">
      <c r="A11" s="266" t="s">
        <v>298</v>
      </c>
      <c r="B11" s="267"/>
      <c r="C11" s="267"/>
      <c r="D11" s="267"/>
      <c r="E11" s="267"/>
      <c r="F11" s="267"/>
      <c r="G11" s="267"/>
    </row>
    <row r="12" spans="1:7" ht="20.25">
      <c r="A12" s="51"/>
    </row>
    <row r="13" spans="1:7" ht="26.25">
      <c r="A13" s="52"/>
    </row>
    <row r="28" spans="1:7" ht="15" customHeight="1"/>
    <row r="29" spans="1:7" ht="15" customHeight="1"/>
    <row r="30" spans="1:7" ht="23.25">
      <c r="A30" s="268" t="s">
        <v>72</v>
      </c>
      <c r="B30" s="269"/>
      <c r="C30" s="269"/>
      <c r="D30" s="269"/>
      <c r="E30" s="269"/>
      <c r="F30" s="269"/>
      <c r="G30" s="269"/>
    </row>
    <row r="31" spans="1:7" ht="12" customHeight="1">
      <c r="A31" s="53"/>
      <c r="B31" s="48"/>
      <c r="C31" s="48"/>
      <c r="D31" s="48"/>
      <c r="E31" s="48"/>
      <c r="F31" s="48"/>
      <c r="G31" s="48"/>
    </row>
    <row r="32" spans="1:7" ht="12" customHeight="1"/>
    <row r="33" spans="1:7" ht="23.25">
      <c r="A33" s="268" t="s">
        <v>91</v>
      </c>
      <c r="B33" s="269"/>
      <c r="C33" s="269"/>
      <c r="D33" s="269"/>
      <c r="E33" s="269"/>
      <c r="F33" s="269"/>
      <c r="G33" s="269"/>
    </row>
    <row r="34" spans="1:7" ht="12" customHeight="1">
      <c r="A34" s="53"/>
      <c r="B34" s="48"/>
      <c r="C34" s="48"/>
      <c r="D34" s="48"/>
      <c r="E34" s="48"/>
      <c r="F34" s="48"/>
      <c r="G34" s="48"/>
    </row>
    <row r="35" spans="1:7" ht="12" customHeight="1">
      <c r="A35" s="48"/>
      <c r="B35" s="48"/>
      <c r="C35" s="48"/>
      <c r="D35" s="48"/>
      <c r="E35" s="48"/>
      <c r="F35" s="48"/>
      <c r="G35" s="48"/>
    </row>
    <row r="36" spans="1:7" s="54" customFormat="1" ht="12.75">
      <c r="B36" s="55" t="s">
        <v>73</v>
      </c>
      <c r="C36" s="55" t="s">
        <v>74</v>
      </c>
      <c r="D36" s="55" t="s">
        <v>75</v>
      </c>
      <c r="E36" s="55" t="s">
        <v>76</v>
      </c>
      <c r="F36" s="55" t="s">
        <v>77</v>
      </c>
    </row>
    <row r="37" spans="1:7" s="54" customFormat="1" ht="12.75">
      <c r="B37" s="56">
        <v>45936</v>
      </c>
      <c r="C37" s="55">
        <v>0</v>
      </c>
      <c r="D37" s="55" t="s">
        <v>78</v>
      </c>
      <c r="E37" s="55"/>
      <c r="F37" s="55"/>
    </row>
    <row r="38" spans="1:7" s="54" customFormat="1" ht="12.75">
      <c r="B38" s="56"/>
      <c r="C38" s="55"/>
      <c r="D38" s="55"/>
      <c r="E38" s="57"/>
      <c r="F38" s="55"/>
    </row>
    <row r="39" spans="1:7" s="54" customFormat="1" ht="12.75">
      <c r="B39" s="56"/>
      <c r="C39" s="55"/>
      <c r="D39" s="55"/>
      <c r="E39" s="58"/>
      <c r="F39" s="55"/>
    </row>
    <row r="40" spans="1:7" s="54" customFormat="1" ht="15" customHeight="1">
      <c r="B40" s="59"/>
      <c r="C40" s="60"/>
      <c r="D40" s="60"/>
      <c r="E40" s="60"/>
      <c r="F40" s="60"/>
    </row>
    <row r="41" spans="1:7" ht="12" customHeight="1"/>
    <row r="42" spans="1:7" s="54" customFormat="1" ht="12.75">
      <c r="A42" s="61"/>
      <c r="B42" s="62"/>
      <c r="C42" s="63"/>
    </row>
    <row r="43" spans="1:7" s="54" customFormat="1" ht="12.75">
      <c r="A43" s="64"/>
      <c r="B43" s="65"/>
      <c r="C43" s="63"/>
    </row>
    <row r="44" spans="1:7" s="54" customFormat="1" ht="12.75">
      <c r="A44" s="66"/>
      <c r="B44" s="65"/>
      <c r="C44" s="63"/>
    </row>
    <row r="45" spans="1:7" s="54" customFormat="1" ht="12.75">
      <c r="A45" s="66"/>
      <c r="B45" s="65"/>
      <c r="C45" s="63"/>
    </row>
    <row r="46" spans="1:7" s="54" customFormat="1" ht="12.75">
      <c r="A46" s="64"/>
      <c r="B46" s="65"/>
      <c r="C46" s="63"/>
    </row>
  </sheetData>
  <mergeCells count="5">
    <mergeCell ref="A7:G7"/>
    <mergeCell ref="A9:G9"/>
    <mergeCell ref="A11:G11"/>
    <mergeCell ref="A30:G30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705A1-7F78-422D-8B02-A1F6FA21EAB9}">
  <dimension ref="A1:IV268"/>
  <sheetViews>
    <sheetView showGridLines="0" view="pageBreakPreview" topLeftCell="A92" zoomScaleNormal="125" zoomScaleSheetLayoutView="100" workbookViewId="0">
      <selection activeCell="A33" sqref="A33:G33"/>
    </sheetView>
  </sheetViews>
  <sheetFormatPr baseColWidth="10" defaultRowHeight="12.75"/>
  <cols>
    <col min="1" max="1" width="5.7109375" style="15" customWidth="1"/>
    <col min="2" max="2" width="56.7109375" style="15" customWidth="1"/>
    <col min="3" max="3" width="4.7109375" style="5" customWidth="1"/>
    <col min="4" max="5" width="7.28515625" style="5" customWidth="1"/>
    <col min="6" max="6" width="9.7109375" style="37" customWidth="1"/>
    <col min="7" max="7" width="12.7109375" style="37" customWidth="1"/>
    <col min="8" max="16384" width="11.42578125" style="5"/>
  </cols>
  <sheetData>
    <row r="1" spans="1:8" ht="30" customHeight="1">
      <c r="A1" s="76" t="s">
        <v>4</v>
      </c>
      <c r="B1" s="76" t="s">
        <v>1</v>
      </c>
      <c r="C1" s="78" t="s">
        <v>2</v>
      </c>
      <c r="D1" s="78" t="s">
        <v>3</v>
      </c>
      <c r="E1" s="78" t="s">
        <v>28</v>
      </c>
      <c r="F1" s="79" t="s">
        <v>11</v>
      </c>
      <c r="G1" s="79" t="s">
        <v>29</v>
      </c>
    </row>
    <row r="2" spans="1:8" s="139" customFormat="1" ht="39" customHeight="1">
      <c r="A2" s="192" t="s">
        <v>35</v>
      </c>
      <c r="B2" s="192" t="s">
        <v>66</v>
      </c>
      <c r="C2" s="193"/>
      <c r="D2" s="193"/>
      <c r="E2" s="193"/>
      <c r="F2" s="194"/>
      <c r="G2" s="194"/>
    </row>
    <row r="3" spans="1:8" ht="33" customHeight="1">
      <c r="A3" s="80" t="s">
        <v>36</v>
      </c>
      <c r="B3" s="81" t="s">
        <v>265</v>
      </c>
      <c r="C3" s="82"/>
      <c r="D3" s="82"/>
      <c r="E3" s="82"/>
      <c r="F3" s="36"/>
      <c r="G3" s="33"/>
    </row>
    <row r="4" spans="1:8">
      <c r="A4" s="7"/>
      <c r="B4" s="8" t="s">
        <v>12</v>
      </c>
      <c r="C4" s="9"/>
      <c r="D4" s="9"/>
      <c r="E4" s="9"/>
      <c r="F4" s="36"/>
      <c r="G4" s="33"/>
      <c r="H4" s="10"/>
    </row>
    <row r="5" spans="1:8" ht="24" customHeight="1">
      <c r="A5" s="7"/>
      <c r="B5" s="16" t="s">
        <v>99</v>
      </c>
      <c r="C5" s="9" t="s">
        <v>6</v>
      </c>
      <c r="D5" s="9">
        <v>1</v>
      </c>
      <c r="E5" s="83"/>
      <c r="F5" s="38"/>
      <c r="G5" s="33">
        <f>E5*F5</f>
        <v>0</v>
      </c>
    </row>
    <row r="6" spans="1:8" ht="24" customHeight="1">
      <c r="A6" s="7"/>
      <c r="B6" s="16" t="s">
        <v>295</v>
      </c>
      <c r="C6" s="9" t="s">
        <v>6</v>
      </c>
      <c r="D6" s="9">
        <v>1</v>
      </c>
      <c r="E6" s="83"/>
      <c r="F6" s="38"/>
      <c r="G6" s="33">
        <f t="shared" ref="G6:G14" si="0">E6*F6</f>
        <v>0</v>
      </c>
    </row>
    <row r="7" spans="1:8" ht="24" customHeight="1">
      <c r="A7" s="7"/>
      <c r="B7" s="16" t="s">
        <v>100</v>
      </c>
      <c r="C7" s="9" t="s">
        <v>6</v>
      </c>
      <c r="D7" s="9">
        <v>1</v>
      </c>
      <c r="E7" s="83"/>
      <c r="F7" s="38"/>
      <c r="G7" s="33">
        <f t="shared" si="0"/>
        <v>0</v>
      </c>
    </row>
    <row r="8" spans="1:8" ht="24" customHeight="1">
      <c r="A8" s="7"/>
      <c r="B8" s="16" t="s">
        <v>101</v>
      </c>
      <c r="C8" s="9" t="s">
        <v>6</v>
      </c>
      <c r="D8" s="9">
        <v>1</v>
      </c>
      <c r="E8" s="83"/>
      <c r="F8" s="38"/>
      <c r="G8" s="33">
        <f t="shared" si="0"/>
        <v>0</v>
      </c>
    </row>
    <row r="9" spans="1:8" ht="24" customHeight="1">
      <c r="A9" s="7"/>
      <c r="B9" s="16" t="s">
        <v>102</v>
      </c>
      <c r="C9" s="9" t="s">
        <v>6</v>
      </c>
      <c r="D9" s="9">
        <v>1</v>
      </c>
      <c r="E9" s="83"/>
      <c r="F9" s="38"/>
      <c r="G9" s="33">
        <f t="shared" si="0"/>
        <v>0</v>
      </c>
    </row>
    <row r="10" spans="1:8" ht="24" customHeight="1">
      <c r="A10" s="7"/>
      <c r="B10" s="16" t="s">
        <v>103</v>
      </c>
      <c r="C10" s="9" t="s">
        <v>6</v>
      </c>
      <c r="D10" s="9">
        <v>1</v>
      </c>
      <c r="E10" s="83"/>
      <c r="F10" s="38"/>
      <c r="G10" s="33">
        <f t="shared" si="0"/>
        <v>0</v>
      </c>
    </row>
    <row r="11" spans="1:8" ht="24" customHeight="1">
      <c r="A11" s="7"/>
      <c r="B11" s="16" t="s">
        <v>104</v>
      </c>
      <c r="C11" s="9" t="s">
        <v>6</v>
      </c>
      <c r="D11" s="9">
        <v>1</v>
      </c>
      <c r="E11" s="83"/>
      <c r="F11" s="38"/>
      <c r="G11" s="33">
        <f t="shared" si="0"/>
        <v>0</v>
      </c>
    </row>
    <row r="12" spans="1:8" ht="24" customHeight="1">
      <c r="A12" s="7"/>
      <c r="B12" s="16" t="s">
        <v>105</v>
      </c>
      <c r="C12" s="9" t="s">
        <v>6</v>
      </c>
      <c r="D12" s="9">
        <v>1</v>
      </c>
      <c r="E12" s="83"/>
      <c r="F12" s="38"/>
      <c r="G12" s="33">
        <f t="shared" si="0"/>
        <v>0</v>
      </c>
    </row>
    <row r="13" spans="1:8" s="75" customFormat="1" ht="24" customHeight="1">
      <c r="A13" s="7"/>
      <c r="B13" s="18" t="s">
        <v>106</v>
      </c>
      <c r="C13" s="9" t="s">
        <v>6</v>
      </c>
      <c r="D13" s="9">
        <v>1</v>
      </c>
      <c r="E13" s="84"/>
      <c r="F13" s="2"/>
      <c r="G13" s="33">
        <f t="shared" si="0"/>
        <v>0</v>
      </c>
    </row>
    <row r="14" spans="1:8" s="75" customFormat="1" ht="24" customHeight="1" thickBot="1">
      <c r="A14" s="7"/>
      <c r="B14" s="18" t="s">
        <v>107</v>
      </c>
      <c r="C14" s="9" t="s">
        <v>6</v>
      </c>
      <c r="D14" s="9">
        <v>1</v>
      </c>
      <c r="E14" s="84"/>
      <c r="F14" s="2"/>
      <c r="G14" s="33">
        <f t="shared" si="0"/>
        <v>0</v>
      </c>
    </row>
    <row r="15" spans="1:8" ht="33" customHeight="1" thickTop="1" thickBot="1">
      <c r="A15" s="86"/>
      <c r="B15" s="87" t="s">
        <v>37</v>
      </c>
      <c r="C15" s="86"/>
      <c r="D15" s="86"/>
      <c r="E15" s="86"/>
      <c r="F15" s="88"/>
      <c r="G15" s="89">
        <f>SUM(G5:G14)</f>
        <v>0</v>
      </c>
    </row>
    <row r="16" spans="1:8" ht="33" customHeight="1" thickTop="1">
      <c r="A16" s="80" t="s">
        <v>38</v>
      </c>
      <c r="B16" s="81" t="s">
        <v>13</v>
      </c>
      <c r="C16" s="82"/>
      <c r="D16" s="82"/>
      <c r="E16" s="82"/>
      <c r="F16" s="36"/>
      <c r="G16" s="33"/>
    </row>
    <row r="17" spans="1:8" ht="21" customHeight="1">
      <c r="A17" s="7"/>
      <c r="B17" s="8" t="s">
        <v>30</v>
      </c>
      <c r="C17" s="9"/>
      <c r="D17" s="9"/>
      <c r="E17" s="9"/>
      <c r="F17" s="36"/>
      <c r="G17" s="33"/>
    </row>
    <row r="18" spans="1:8" ht="24" customHeight="1">
      <c r="A18" s="8"/>
      <c r="B18" s="17" t="s">
        <v>108</v>
      </c>
      <c r="C18" s="9"/>
      <c r="D18" s="9"/>
      <c r="E18" s="9"/>
      <c r="F18" s="38"/>
      <c r="G18" s="33"/>
    </row>
    <row r="19" spans="1:8" ht="18" customHeight="1">
      <c r="A19" s="8"/>
      <c r="B19" s="112" t="s">
        <v>291</v>
      </c>
      <c r="C19" s="9" t="s">
        <v>7</v>
      </c>
      <c r="D19" s="9">
        <v>55</v>
      </c>
      <c r="E19" s="83"/>
      <c r="F19" s="38"/>
      <c r="G19" s="33">
        <f>E19*F19</f>
        <v>0</v>
      </c>
      <c r="H19" s="13"/>
    </row>
    <row r="20" spans="1:8" ht="18" customHeight="1">
      <c r="A20" s="8"/>
      <c r="B20" s="112" t="s">
        <v>218</v>
      </c>
      <c r="C20" s="9" t="s">
        <v>7</v>
      </c>
      <c r="D20" s="9">
        <v>45</v>
      </c>
      <c r="E20" s="83"/>
      <c r="F20" s="38"/>
      <c r="G20" s="33">
        <f t="shared" ref="G20:G21" si="1">E20*F20</f>
        <v>0</v>
      </c>
      <c r="H20" s="13"/>
    </row>
    <row r="21" spans="1:8" ht="18" customHeight="1">
      <c r="A21" s="8"/>
      <c r="B21" s="112" t="s">
        <v>290</v>
      </c>
      <c r="C21" s="9" t="s">
        <v>6</v>
      </c>
      <c r="D21" s="9">
        <v>1</v>
      </c>
      <c r="E21" s="83"/>
      <c r="F21" s="38"/>
      <c r="G21" s="33">
        <f t="shared" si="1"/>
        <v>0</v>
      </c>
      <c r="H21" s="13"/>
    </row>
    <row r="22" spans="1:8" ht="18" customHeight="1">
      <c r="A22" s="8"/>
      <c r="B22" s="112" t="s">
        <v>220</v>
      </c>
      <c r="C22" s="9" t="s">
        <v>6</v>
      </c>
      <c r="D22" s="9">
        <v>1</v>
      </c>
      <c r="E22" s="83"/>
      <c r="F22" s="38"/>
      <c r="G22" s="39" t="s">
        <v>14</v>
      </c>
      <c r="H22" s="13"/>
    </row>
    <row r="23" spans="1:8" ht="18" customHeight="1">
      <c r="A23" s="8"/>
      <c r="B23" s="112" t="s">
        <v>221</v>
      </c>
      <c r="C23" s="9" t="s">
        <v>6</v>
      </c>
      <c r="D23" s="9">
        <v>1</v>
      </c>
      <c r="E23" s="83"/>
      <c r="F23" s="38"/>
      <c r="G23" s="39" t="s">
        <v>14</v>
      </c>
      <c r="H23" s="13"/>
    </row>
    <row r="24" spans="1:8" ht="24" customHeight="1">
      <c r="A24" s="8"/>
      <c r="B24" s="17" t="s">
        <v>109</v>
      </c>
      <c r="C24" s="9"/>
      <c r="D24" s="9"/>
      <c r="E24" s="9"/>
      <c r="F24" s="38"/>
      <c r="G24" s="33"/>
    </row>
    <row r="25" spans="1:8" ht="18" customHeight="1">
      <c r="A25" s="8"/>
      <c r="B25" s="112" t="s">
        <v>291</v>
      </c>
      <c r="C25" s="9" t="s">
        <v>7</v>
      </c>
      <c r="D25" s="9">
        <v>75</v>
      </c>
      <c r="E25" s="83"/>
      <c r="F25" s="38"/>
      <c r="G25" s="33">
        <f>E25*F25</f>
        <v>0</v>
      </c>
      <c r="H25" s="13"/>
    </row>
    <row r="26" spans="1:8" ht="18" customHeight="1">
      <c r="A26" s="8"/>
      <c r="B26" s="112" t="s">
        <v>218</v>
      </c>
      <c r="C26" s="9" t="s">
        <v>7</v>
      </c>
      <c r="D26" s="9">
        <v>70</v>
      </c>
      <c r="E26" s="83"/>
      <c r="F26" s="38"/>
      <c r="G26" s="33">
        <f t="shared" ref="G26:G28" si="2">E26*F26</f>
        <v>0</v>
      </c>
      <c r="H26" s="13"/>
    </row>
    <row r="27" spans="1:8" ht="18" customHeight="1">
      <c r="A27" s="8"/>
      <c r="B27" s="112" t="s">
        <v>219</v>
      </c>
      <c r="C27" s="9" t="s">
        <v>6</v>
      </c>
      <c r="D27" s="9">
        <v>1</v>
      </c>
      <c r="E27" s="83"/>
      <c r="F27" s="38"/>
      <c r="G27" s="33">
        <f t="shared" si="2"/>
        <v>0</v>
      </c>
      <c r="H27" s="13"/>
    </row>
    <row r="28" spans="1:8" ht="18" customHeight="1">
      <c r="A28" s="8"/>
      <c r="B28" s="112" t="s">
        <v>290</v>
      </c>
      <c r="C28" s="9" t="s">
        <v>6</v>
      </c>
      <c r="D28" s="9">
        <v>1</v>
      </c>
      <c r="E28" s="83"/>
      <c r="F28" s="38"/>
      <c r="G28" s="33">
        <f t="shared" si="2"/>
        <v>0</v>
      </c>
      <c r="H28" s="13"/>
    </row>
    <row r="29" spans="1:8" ht="18" customHeight="1">
      <c r="A29" s="8"/>
      <c r="B29" s="112" t="s">
        <v>222</v>
      </c>
      <c r="C29" s="9" t="s">
        <v>6</v>
      </c>
      <c r="D29" s="9">
        <v>1</v>
      </c>
      <c r="E29" s="83"/>
      <c r="F29" s="38"/>
      <c r="G29" s="39" t="s">
        <v>14</v>
      </c>
      <c r="H29" s="13"/>
    </row>
    <row r="30" spans="1:8" ht="18" customHeight="1">
      <c r="A30" s="8"/>
      <c r="B30" s="112" t="s">
        <v>223</v>
      </c>
      <c r="C30" s="9" t="s">
        <v>6</v>
      </c>
      <c r="D30" s="9">
        <v>1</v>
      </c>
      <c r="E30" s="83"/>
      <c r="F30" s="38"/>
      <c r="G30" s="39" t="s">
        <v>14</v>
      </c>
      <c r="H30" s="13"/>
    </row>
    <row r="31" spans="1:8" ht="24" customHeight="1">
      <c r="A31" s="8"/>
      <c r="B31" s="17" t="s">
        <v>110</v>
      </c>
      <c r="C31" s="9"/>
      <c r="D31" s="9"/>
      <c r="E31" s="9"/>
      <c r="F31" s="38"/>
      <c r="G31" s="33"/>
    </row>
    <row r="32" spans="1:8" ht="18" customHeight="1">
      <c r="A32" s="8"/>
      <c r="B32" s="112" t="s">
        <v>224</v>
      </c>
      <c r="C32" s="9" t="s">
        <v>6</v>
      </c>
      <c r="D32" s="9">
        <v>1</v>
      </c>
      <c r="E32" s="83"/>
      <c r="F32" s="38"/>
      <c r="G32" s="33">
        <f>E32*F32</f>
        <v>0</v>
      </c>
      <c r="H32" s="13"/>
    </row>
    <row r="33" spans="1:8" ht="18" customHeight="1">
      <c r="A33" s="8"/>
      <c r="B33" s="112" t="s">
        <v>225</v>
      </c>
      <c r="C33" s="9" t="s">
        <v>8</v>
      </c>
      <c r="D33" s="9">
        <v>1</v>
      </c>
      <c r="E33" s="83"/>
      <c r="F33" s="38"/>
      <c r="G33" s="33">
        <f t="shared" ref="G33:G40" si="3">E33*F33</f>
        <v>0</v>
      </c>
      <c r="H33" s="13"/>
    </row>
    <row r="34" spans="1:8" ht="18" customHeight="1">
      <c r="A34" s="8"/>
      <c r="B34" s="112" t="s">
        <v>226</v>
      </c>
      <c r="C34" s="9" t="s">
        <v>8</v>
      </c>
      <c r="D34" s="90">
        <v>1</v>
      </c>
      <c r="E34" s="83"/>
      <c r="F34" s="91"/>
      <c r="G34" s="33">
        <f t="shared" si="3"/>
        <v>0</v>
      </c>
      <c r="H34" s="13"/>
    </row>
    <row r="35" spans="1:8" ht="18" customHeight="1">
      <c r="A35" s="8"/>
      <c r="B35" s="112" t="s">
        <v>227</v>
      </c>
      <c r="C35" s="9" t="s">
        <v>8</v>
      </c>
      <c r="D35" s="90">
        <v>1</v>
      </c>
      <c r="E35" s="83"/>
      <c r="F35" s="91"/>
      <c r="G35" s="33">
        <f t="shared" si="3"/>
        <v>0</v>
      </c>
      <c r="H35" s="13"/>
    </row>
    <row r="36" spans="1:8" ht="18" customHeight="1">
      <c r="A36" s="8"/>
      <c r="B36" s="112" t="s">
        <v>228</v>
      </c>
      <c r="C36" s="9" t="s">
        <v>6</v>
      </c>
      <c r="D36" s="9">
        <v>1</v>
      </c>
      <c r="E36" s="83"/>
      <c r="F36" s="38"/>
      <c r="G36" s="33">
        <f t="shared" si="3"/>
        <v>0</v>
      </c>
      <c r="H36" s="13"/>
    </row>
    <row r="37" spans="1:8" ht="18" customHeight="1">
      <c r="A37" s="101"/>
      <c r="B37" s="214" t="s">
        <v>291</v>
      </c>
      <c r="C37" s="102" t="s">
        <v>7</v>
      </c>
      <c r="D37" s="102">
        <v>90</v>
      </c>
      <c r="E37" s="103"/>
      <c r="F37" s="104"/>
      <c r="G37" s="105">
        <f t="shared" si="3"/>
        <v>0</v>
      </c>
      <c r="H37" s="13"/>
    </row>
    <row r="38" spans="1:8" ht="18.95" customHeight="1">
      <c r="A38" s="8"/>
      <c r="B38" s="112" t="s">
        <v>229</v>
      </c>
      <c r="C38" s="9" t="s">
        <v>7</v>
      </c>
      <c r="D38" s="9">
        <v>25</v>
      </c>
      <c r="E38" s="83"/>
      <c r="F38" s="38"/>
      <c r="G38" s="33">
        <f t="shared" si="3"/>
        <v>0</v>
      </c>
      <c r="H38" s="13"/>
    </row>
    <row r="39" spans="1:8" ht="18.95" customHeight="1">
      <c r="A39" s="8"/>
      <c r="B39" s="112" t="s">
        <v>230</v>
      </c>
      <c r="C39" s="9" t="s">
        <v>7</v>
      </c>
      <c r="D39" s="9">
        <v>2</v>
      </c>
      <c r="E39" s="83"/>
      <c r="F39" s="38"/>
      <c r="G39" s="33">
        <f>E39*F39</f>
        <v>0</v>
      </c>
      <c r="H39" s="13"/>
    </row>
    <row r="40" spans="1:8" ht="18.95" customHeight="1">
      <c r="A40" s="8"/>
      <c r="B40" s="112" t="s">
        <v>290</v>
      </c>
      <c r="C40" s="9" t="s">
        <v>6</v>
      </c>
      <c r="D40" s="9">
        <v>1</v>
      </c>
      <c r="E40" s="83"/>
      <c r="F40" s="38"/>
      <c r="G40" s="33">
        <f t="shared" si="3"/>
        <v>0</v>
      </c>
      <c r="H40" s="13"/>
    </row>
    <row r="41" spans="1:8" ht="18.95" customHeight="1">
      <c r="A41" s="8"/>
      <c r="B41" s="112" t="s">
        <v>220</v>
      </c>
      <c r="C41" s="9" t="s">
        <v>6</v>
      </c>
      <c r="D41" s="9">
        <v>1</v>
      </c>
      <c r="E41" s="83"/>
      <c r="F41" s="38"/>
      <c r="G41" s="39" t="s">
        <v>14</v>
      </c>
      <c r="H41" s="13"/>
    </row>
    <row r="42" spans="1:8" ht="18.95" customHeight="1">
      <c r="A42" s="8"/>
      <c r="B42" s="112" t="s">
        <v>221</v>
      </c>
      <c r="C42" s="9" t="s">
        <v>6</v>
      </c>
      <c r="D42" s="9">
        <v>1</v>
      </c>
      <c r="E42" s="83"/>
      <c r="F42" s="38"/>
      <c r="G42" s="39" t="s">
        <v>14</v>
      </c>
      <c r="H42" s="13"/>
    </row>
    <row r="43" spans="1:8" ht="24" customHeight="1">
      <c r="A43" s="7"/>
      <c r="B43" s="17" t="s">
        <v>111</v>
      </c>
      <c r="C43" s="9"/>
      <c r="D43" s="9"/>
      <c r="E43" s="9"/>
      <c r="F43" s="38"/>
      <c r="G43" s="33"/>
      <c r="H43" s="10"/>
    </row>
    <row r="44" spans="1:8" ht="18.95" customHeight="1">
      <c r="A44" s="7"/>
      <c r="B44" s="112" t="s">
        <v>232</v>
      </c>
      <c r="C44" s="9" t="s">
        <v>6</v>
      </c>
      <c r="D44" s="9">
        <v>5</v>
      </c>
      <c r="E44" s="83"/>
      <c r="F44" s="38"/>
      <c r="G44" s="33">
        <f>E44*F44</f>
        <v>0</v>
      </c>
      <c r="H44" s="10"/>
    </row>
    <row r="45" spans="1:8" ht="18.95" customHeight="1">
      <c r="A45" s="8"/>
      <c r="B45" s="112" t="s">
        <v>231</v>
      </c>
      <c r="C45" s="9" t="s">
        <v>8</v>
      </c>
      <c r="D45" s="9">
        <v>2</v>
      </c>
      <c r="E45" s="83"/>
      <c r="F45" s="38"/>
      <c r="G45" s="33">
        <f t="shared" ref="G45:G46" si="4">E45*F45</f>
        <v>0</v>
      </c>
      <c r="H45" s="13"/>
    </row>
    <row r="46" spans="1:8" ht="18.95" customHeight="1">
      <c r="A46" s="8"/>
      <c r="B46" s="112" t="s">
        <v>233</v>
      </c>
      <c r="C46" s="9" t="s">
        <v>7</v>
      </c>
      <c r="D46" s="9">
        <v>72</v>
      </c>
      <c r="E46" s="83"/>
      <c r="F46" s="38"/>
      <c r="G46" s="33">
        <f t="shared" si="4"/>
        <v>0</v>
      </c>
      <c r="H46" s="13"/>
    </row>
    <row r="47" spans="1:8" ht="18.95" customHeight="1" thickBot="1">
      <c r="A47" s="8"/>
      <c r="B47" s="112" t="s">
        <v>234</v>
      </c>
      <c r="C47" s="9" t="s">
        <v>6</v>
      </c>
      <c r="D47" s="9">
        <v>1</v>
      </c>
      <c r="E47" s="83"/>
      <c r="F47" s="38"/>
      <c r="G47" s="39" t="s">
        <v>14</v>
      </c>
      <c r="H47" s="13"/>
    </row>
    <row r="48" spans="1:8" ht="33" customHeight="1" thickTop="1" thickBot="1">
      <c r="A48" s="86"/>
      <c r="B48" s="87" t="s">
        <v>39</v>
      </c>
      <c r="C48" s="86"/>
      <c r="D48" s="86"/>
      <c r="E48" s="86"/>
      <c r="F48" s="88"/>
      <c r="G48" s="89">
        <f>SUM(G19:G47)</f>
        <v>0</v>
      </c>
    </row>
    <row r="49" spans="1:8" ht="33" customHeight="1" thickTop="1">
      <c r="A49" s="80" t="s">
        <v>40</v>
      </c>
      <c r="B49" s="81" t="s">
        <v>31</v>
      </c>
      <c r="C49" s="82"/>
      <c r="D49" s="82"/>
      <c r="E49" s="82"/>
      <c r="F49" s="36"/>
      <c r="G49" s="33"/>
    </row>
    <row r="50" spans="1:8" ht="25.5">
      <c r="A50" s="7"/>
      <c r="B50" s="8" t="s">
        <v>10</v>
      </c>
      <c r="C50" s="9"/>
      <c r="D50" s="9"/>
      <c r="E50" s="9"/>
      <c r="F50" s="36"/>
      <c r="G50" s="33"/>
    </row>
    <row r="51" spans="1:8" ht="24" customHeight="1">
      <c r="A51" s="8"/>
      <c r="B51" s="17" t="s">
        <v>112</v>
      </c>
      <c r="C51" s="9" t="s">
        <v>6</v>
      </c>
      <c r="D51" s="9">
        <v>1</v>
      </c>
      <c r="E51" s="83"/>
      <c r="F51" s="38"/>
      <c r="G51" s="33">
        <f>F51*E51</f>
        <v>0</v>
      </c>
      <c r="H51" s="13"/>
    </row>
    <row r="52" spans="1:8" ht="18.95" customHeight="1">
      <c r="A52" s="8"/>
      <c r="B52" s="112" t="s">
        <v>220</v>
      </c>
      <c r="C52" s="9" t="s">
        <v>6</v>
      </c>
      <c r="D52" s="9">
        <v>1</v>
      </c>
      <c r="E52" s="83"/>
      <c r="F52" s="38"/>
      <c r="G52" s="39" t="s">
        <v>14</v>
      </c>
      <c r="H52" s="13"/>
    </row>
    <row r="53" spans="1:8" ht="18.95" customHeight="1">
      <c r="A53" s="8"/>
      <c r="B53" s="112" t="s">
        <v>235</v>
      </c>
      <c r="C53" s="9" t="s">
        <v>6</v>
      </c>
      <c r="D53" s="9">
        <v>1</v>
      </c>
      <c r="E53" s="83"/>
      <c r="F53" s="38"/>
      <c r="G53" s="39" t="s">
        <v>14</v>
      </c>
      <c r="H53" s="13"/>
    </row>
    <row r="54" spans="1:8" ht="24" customHeight="1">
      <c r="A54" s="8"/>
      <c r="B54" s="17" t="s">
        <v>113</v>
      </c>
      <c r="C54" s="9" t="s">
        <v>6</v>
      </c>
      <c r="D54" s="9">
        <v>1</v>
      </c>
      <c r="E54" s="83"/>
      <c r="F54" s="38"/>
      <c r="G54" s="33">
        <f>F54*E54</f>
        <v>0</v>
      </c>
      <c r="H54" s="13"/>
    </row>
    <row r="55" spans="1:8" ht="18.95" customHeight="1">
      <c r="A55" s="8"/>
      <c r="B55" s="112" t="s">
        <v>220</v>
      </c>
      <c r="C55" s="9" t="s">
        <v>6</v>
      </c>
      <c r="D55" s="9">
        <v>1</v>
      </c>
      <c r="E55" s="83"/>
      <c r="F55" s="38"/>
      <c r="G55" s="39" t="s">
        <v>14</v>
      </c>
      <c r="H55" s="13"/>
    </row>
    <row r="56" spans="1:8" ht="18.95" customHeight="1">
      <c r="A56" s="8"/>
      <c r="B56" s="112" t="s">
        <v>235</v>
      </c>
      <c r="C56" s="9" t="s">
        <v>6</v>
      </c>
      <c r="D56" s="9">
        <v>1</v>
      </c>
      <c r="E56" s="83"/>
      <c r="F56" s="38"/>
      <c r="G56" s="39" t="s">
        <v>14</v>
      </c>
      <c r="H56" s="13"/>
    </row>
    <row r="57" spans="1:8" ht="6" customHeight="1" thickBot="1">
      <c r="A57" s="8"/>
      <c r="B57" s="112"/>
      <c r="C57" s="9"/>
      <c r="D57" s="9"/>
      <c r="E57" s="83"/>
      <c r="F57" s="38"/>
      <c r="G57" s="39"/>
      <c r="H57" s="237"/>
    </row>
    <row r="58" spans="1:8" ht="33" customHeight="1" thickTop="1" thickBot="1">
      <c r="A58" s="86"/>
      <c r="B58" s="87" t="s">
        <v>41</v>
      </c>
      <c r="C58" s="86"/>
      <c r="D58" s="86"/>
      <c r="E58" s="86"/>
      <c r="F58" s="88"/>
      <c r="G58" s="89">
        <f>SUM(G51:G56)</f>
        <v>0</v>
      </c>
    </row>
    <row r="59" spans="1:8" ht="33" customHeight="1" thickTop="1">
      <c r="A59" s="80" t="s">
        <v>42</v>
      </c>
      <c r="B59" s="81" t="s">
        <v>15</v>
      </c>
      <c r="C59" s="82"/>
      <c r="D59" s="82"/>
      <c r="E59" s="82"/>
      <c r="F59" s="36"/>
      <c r="G59" s="33"/>
    </row>
    <row r="60" spans="1:8" ht="25.5">
      <c r="A60" s="7"/>
      <c r="B60" s="8" t="s">
        <v>16</v>
      </c>
      <c r="C60" s="9"/>
      <c r="D60" s="9"/>
      <c r="E60" s="9"/>
      <c r="F60" s="38"/>
      <c r="G60" s="33"/>
      <c r="H60" s="13"/>
    </row>
    <row r="61" spans="1:8" ht="24" customHeight="1">
      <c r="A61" s="8"/>
      <c r="B61" s="17" t="s">
        <v>114</v>
      </c>
      <c r="C61" s="9"/>
      <c r="D61" s="9"/>
      <c r="E61" s="83"/>
      <c r="F61" s="38"/>
      <c r="G61" s="33"/>
      <c r="H61" s="13"/>
    </row>
    <row r="62" spans="1:8" ht="18.95" customHeight="1">
      <c r="A62" s="8"/>
      <c r="B62" s="112" t="s">
        <v>236</v>
      </c>
      <c r="C62" s="9" t="s">
        <v>8</v>
      </c>
      <c r="D62" s="9">
        <v>1</v>
      </c>
      <c r="E62" s="83"/>
      <c r="F62" s="38"/>
      <c r="G62" s="33">
        <f>E62*F62</f>
        <v>0</v>
      </c>
      <c r="H62" s="13"/>
    </row>
    <row r="63" spans="1:8" ht="18.95" customHeight="1">
      <c r="A63" s="8"/>
      <c r="B63" s="112" t="s">
        <v>237</v>
      </c>
      <c r="C63" s="9" t="s">
        <v>8</v>
      </c>
      <c r="D63" s="9">
        <v>131</v>
      </c>
      <c r="E63" s="83"/>
      <c r="F63" s="38"/>
      <c r="G63" s="33">
        <f t="shared" ref="G63:G65" si="5">E63*F63</f>
        <v>0</v>
      </c>
      <c r="H63" s="13"/>
    </row>
    <row r="64" spans="1:8" s="20" customFormat="1" ht="18.95" customHeight="1">
      <c r="A64" s="23"/>
      <c r="B64" s="113" t="s">
        <v>238</v>
      </c>
      <c r="C64" s="24" t="s">
        <v>8</v>
      </c>
      <c r="D64" s="24">
        <v>7</v>
      </c>
      <c r="E64" s="24"/>
      <c r="F64" s="93"/>
      <c r="G64" s="33">
        <f t="shared" si="5"/>
        <v>0</v>
      </c>
      <c r="H64" s="26"/>
    </row>
    <row r="65" spans="1:8" s="20" customFormat="1" ht="18.95" customHeight="1">
      <c r="A65" s="23"/>
      <c r="B65" s="113" t="s">
        <v>239</v>
      </c>
      <c r="C65" s="24" t="s">
        <v>8</v>
      </c>
      <c r="D65" s="24">
        <v>38</v>
      </c>
      <c r="E65" s="24"/>
      <c r="F65" s="93"/>
      <c r="G65" s="33">
        <f t="shared" si="5"/>
        <v>0</v>
      </c>
      <c r="H65" s="26"/>
    </row>
    <row r="66" spans="1:8" ht="24" customHeight="1">
      <c r="A66" s="8"/>
      <c r="B66" s="17" t="s">
        <v>115</v>
      </c>
      <c r="C66" s="9"/>
      <c r="D66" s="9"/>
      <c r="E66" s="83"/>
      <c r="F66" s="38"/>
      <c r="G66" s="33"/>
      <c r="H66" s="13"/>
    </row>
    <row r="67" spans="1:8" ht="18.95" customHeight="1">
      <c r="A67" s="8"/>
      <c r="B67" s="112" t="s">
        <v>236</v>
      </c>
      <c r="C67" s="9" t="s">
        <v>8</v>
      </c>
      <c r="D67" s="9">
        <v>2</v>
      </c>
      <c r="E67" s="83"/>
      <c r="F67" s="38"/>
      <c r="G67" s="33">
        <f>E67*F67</f>
        <v>0</v>
      </c>
      <c r="H67" s="13"/>
    </row>
    <row r="68" spans="1:8" ht="18.95" customHeight="1">
      <c r="A68" s="8"/>
      <c r="B68" s="112" t="s">
        <v>240</v>
      </c>
      <c r="C68" s="9" t="s">
        <v>8</v>
      </c>
      <c r="D68" s="9">
        <v>22</v>
      </c>
      <c r="E68" s="83"/>
      <c r="F68" s="38"/>
      <c r="G68" s="33">
        <f t="shared" ref="G68:G69" si="6">E68*F68</f>
        <v>0</v>
      </c>
      <c r="H68" s="13"/>
    </row>
    <row r="69" spans="1:8" ht="24" customHeight="1">
      <c r="A69" s="8"/>
      <c r="B69" s="17" t="s">
        <v>116</v>
      </c>
      <c r="C69" s="9" t="s">
        <v>8</v>
      </c>
      <c r="D69" s="9">
        <v>33</v>
      </c>
      <c r="E69" s="83"/>
      <c r="F69" s="38"/>
      <c r="G69" s="33">
        <f t="shared" si="6"/>
        <v>0</v>
      </c>
      <c r="H69" s="13"/>
    </row>
    <row r="70" spans="1:8" ht="24" customHeight="1">
      <c r="A70" s="8"/>
      <c r="B70" s="17" t="s">
        <v>117</v>
      </c>
      <c r="C70" s="9" t="s">
        <v>6</v>
      </c>
      <c r="D70" s="9">
        <v>1</v>
      </c>
      <c r="E70" s="83"/>
      <c r="F70" s="38"/>
      <c r="G70" s="39" t="s">
        <v>14</v>
      </c>
      <c r="H70" s="13"/>
    </row>
    <row r="71" spans="1:8" s="20" customFormat="1" ht="24" customHeight="1">
      <c r="A71" s="23"/>
      <c r="B71" s="94" t="s">
        <v>118</v>
      </c>
      <c r="C71" s="24" t="s">
        <v>8</v>
      </c>
      <c r="D71" s="24">
        <v>18</v>
      </c>
      <c r="E71" s="24"/>
      <c r="F71" s="93"/>
      <c r="G71" s="45">
        <f>E71*F71</f>
        <v>0</v>
      </c>
      <c r="H71" s="26"/>
    </row>
    <row r="72" spans="1:8" s="20" customFormat="1" ht="24" customHeight="1">
      <c r="A72" s="23"/>
      <c r="B72" s="94" t="s">
        <v>119</v>
      </c>
      <c r="C72" s="24" t="s">
        <v>8</v>
      </c>
      <c r="D72" s="24">
        <v>2</v>
      </c>
      <c r="E72" s="24"/>
      <c r="F72" s="93"/>
      <c r="G72" s="45">
        <f t="shared" ref="G72:G73" si="7">E72*F72</f>
        <v>0</v>
      </c>
      <c r="H72" s="26"/>
    </row>
    <row r="73" spans="1:8" s="20" customFormat="1" ht="24" customHeight="1">
      <c r="A73" s="106"/>
      <c r="B73" s="107" t="s">
        <v>299</v>
      </c>
      <c r="C73" s="108" t="s">
        <v>7</v>
      </c>
      <c r="D73" s="108">
        <v>10</v>
      </c>
      <c r="E73" s="108"/>
      <c r="F73" s="109"/>
      <c r="G73" s="110">
        <f t="shared" si="7"/>
        <v>0</v>
      </c>
      <c r="H73" s="26"/>
    </row>
    <row r="74" spans="1:8" ht="27" customHeight="1">
      <c r="A74" s="8"/>
      <c r="B74" s="95" t="s">
        <v>17</v>
      </c>
      <c r="C74" s="9"/>
      <c r="D74" s="9"/>
      <c r="E74" s="9"/>
      <c r="F74" s="38"/>
      <c r="G74" s="33"/>
      <c r="H74" s="13"/>
    </row>
    <row r="75" spans="1:8" ht="24" customHeight="1">
      <c r="A75" s="8"/>
      <c r="B75" s="17" t="s">
        <v>120</v>
      </c>
      <c r="C75" s="9" t="s">
        <v>8</v>
      </c>
      <c r="D75" s="9">
        <v>22</v>
      </c>
      <c r="E75" s="83"/>
      <c r="F75" s="38"/>
      <c r="G75" s="33">
        <f>E75*F75</f>
        <v>0</v>
      </c>
      <c r="H75" s="13"/>
    </row>
    <row r="76" spans="1:8" ht="24" customHeight="1">
      <c r="A76" s="8"/>
      <c r="B76" s="17" t="s">
        <v>121</v>
      </c>
      <c r="C76" s="9" t="s">
        <v>8</v>
      </c>
      <c r="D76" s="9">
        <v>10</v>
      </c>
      <c r="E76" s="83"/>
      <c r="F76" s="38"/>
      <c r="G76" s="33">
        <f t="shared" ref="G76:G79" si="8">E76*F76</f>
        <v>0</v>
      </c>
      <c r="H76" s="13"/>
    </row>
    <row r="77" spans="1:8" ht="24" customHeight="1">
      <c r="A77" s="8"/>
      <c r="B77" s="17" t="s">
        <v>122</v>
      </c>
      <c r="C77" s="9" t="s">
        <v>8</v>
      </c>
      <c r="D77" s="9">
        <v>37</v>
      </c>
      <c r="E77" s="83"/>
      <c r="F77" s="38"/>
      <c r="G77" s="33">
        <f t="shared" si="8"/>
        <v>0</v>
      </c>
      <c r="H77" s="13"/>
    </row>
    <row r="78" spans="1:8" ht="24" customHeight="1">
      <c r="A78" s="8"/>
      <c r="B78" s="17" t="s">
        <v>123</v>
      </c>
      <c r="C78" s="9" t="s">
        <v>8</v>
      </c>
      <c r="D78" s="9">
        <v>37</v>
      </c>
      <c r="E78" s="83"/>
      <c r="F78" s="38"/>
      <c r="G78" s="33">
        <f t="shared" si="8"/>
        <v>0</v>
      </c>
      <c r="H78" s="13"/>
    </row>
    <row r="79" spans="1:8" ht="24" customHeight="1">
      <c r="A79" s="8"/>
      <c r="B79" s="17" t="s">
        <v>124</v>
      </c>
      <c r="C79" s="9" t="s">
        <v>8</v>
      </c>
      <c r="D79" s="9">
        <v>15</v>
      </c>
      <c r="E79" s="83"/>
      <c r="F79" s="38"/>
      <c r="G79" s="33">
        <f t="shared" si="8"/>
        <v>0</v>
      </c>
      <c r="H79" s="13"/>
    </row>
    <row r="80" spans="1:8" ht="36" customHeight="1">
      <c r="A80" s="8"/>
      <c r="B80" s="96" t="s">
        <v>65</v>
      </c>
      <c r="C80" s="9"/>
      <c r="D80" s="9"/>
      <c r="E80" s="9"/>
      <c r="F80" s="38"/>
      <c r="G80" s="33"/>
      <c r="H80" s="13"/>
    </row>
    <row r="81" spans="1:8" ht="27" customHeight="1">
      <c r="A81" s="8"/>
      <c r="B81" s="95" t="s">
        <v>18</v>
      </c>
      <c r="C81" s="9"/>
      <c r="D81" s="9"/>
      <c r="E81" s="9"/>
      <c r="F81" s="38"/>
      <c r="G81" s="33"/>
      <c r="H81" s="13"/>
    </row>
    <row r="82" spans="1:8" ht="24" customHeight="1">
      <c r="A82" s="8"/>
      <c r="B82" s="17" t="s">
        <v>125</v>
      </c>
      <c r="C82" s="9" t="s">
        <v>6</v>
      </c>
      <c r="D82" s="9">
        <v>2</v>
      </c>
      <c r="E82" s="83"/>
      <c r="F82" s="38"/>
      <c r="G82" s="33">
        <f>E82*F82</f>
        <v>0</v>
      </c>
      <c r="H82" s="13"/>
    </row>
    <row r="83" spans="1:8" ht="24" customHeight="1">
      <c r="A83" s="8"/>
      <c r="B83" s="17" t="s">
        <v>126</v>
      </c>
      <c r="C83" s="9" t="s">
        <v>6</v>
      </c>
      <c r="D83" s="9">
        <v>1</v>
      </c>
      <c r="E83" s="83"/>
      <c r="F83" s="38"/>
      <c r="G83" s="33">
        <f>E83*F83</f>
        <v>0</v>
      </c>
      <c r="H83" s="13"/>
    </row>
    <row r="84" spans="1:8" s="20" customFormat="1" ht="27" customHeight="1">
      <c r="A84" s="23"/>
      <c r="B84" s="95" t="s">
        <v>26</v>
      </c>
      <c r="C84" s="24"/>
      <c r="D84" s="24"/>
      <c r="E84" s="24"/>
      <c r="F84" s="93"/>
      <c r="G84" s="45"/>
      <c r="H84" s="26"/>
    </row>
    <row r="85" spans="1:8" s="20" customFormat="1" ht="24" customHeight="1">
      <c r="A85" s="23"/>
      <c r="B85" s="94" t="s">
        <v>127</v>
      </c>
      <c r="C85" s="24" t="s">
        <v>8</v>
      </c>
      <c r="D85" s="24">
        <v>11</v>
      </c>
      <c r="E85" s="24"/>
      <c r="F85" s="93"/>
      <c r="G85" s="45">
        <f>E85*F85</f>
        <v>0</v>
      </c>
      <c r="H85" s="26"/>
    </row>
    <row r="86" spans="1:8" s="20" customFormat="1" ht="24" customHeight="1">
      <c r="A86" s="23"/>
      <c r="B86" s="94" t="s">
        <v>128</v>
      </c>
      <c r="C86" s="24" t="s">
        <v>6</v>
      </c>
      <c r="D86" s="24">
        <v>1</v>
      </c>
      <c r="E86" s="24"/>
      <c r="F86" s="93"/>
      <c r="G86" s="45">
        <f>E86*F86</f>
        <v>0</v>
      </c>
      <c r="H86" s="26"/>
    </row>
    <row r="87" spans="1:8" s="20" customFormat="1" ht="27" customHeight="1">
      <c r="A87" s="23"/>
      <c r="B87" s="95" t="s">
        <v>87</v>
      </c>
      <c r="C87" s="24"/>
      <c r="D87" s="24"/>
      <c r="E87" s="24"/>
      <c r="F87" s="93"/>
      <c r="G87" s="45"/>
      <c r="H87" s="26"/>
    </row>
    <row r="88" spans="1:8" s="20" customFormat="1" ht="24" customHeight="1" thickBot="1">
      <c r="A88" s="23"/>
      <c r="B88" s="94" t="s">
        <v>129</v>
      </c>
      <c r="C88" s="24" t="s">
        <v>6</v>
      </c>
      <c r="D88" s="24">
        <v>4</v>
      </c>
      <c r="E88" s="24"/>
      <c r="F88" s="93"/>
      <c r="G88" s="45">
        <f>E88*F88</f>
        <v>0</v>
      </c>
      <c r="H88" s="26"/>
    </row>
    <row r="89" spans="1:8" ht="33" customHeight="1" thickTop="1" thickBot="1">
      <c r="A89" s="86"/>
      <c r="B89" s="87" t="s">
        <v>43</v>
      </c>
      <c r="C89" s="86"/>
      <c r="D89" s="86"/>
      <c r="E89" s="86"/>
      <c r="F89" s="88"/>
      <c r="G89" s="89">
        <f>SUM(G62:G88)</f>
        <v>0</v>
      </c>
    </row>
    <row r="90" spans="1:8" ht="33" customHeight="1" thickTop="1">
      <c r="A90" s="80" t="s">
        <v>44</v>
      </c>
      <c r="B90" s="81" t="s">
        <v>93</v>
      </c>
      <c r="C90" s="82"/>
      <c r="D90" s="82"/>
      <c r="E90" s="82"/>
      <c r="F90" s="36"/>
      <c r="G90" s="33"/>
    </row>
    <row r="91" spans="1:8" ht="25.5">
      <c r="A91" s="7"/>
      <c r="B91" s="8" t="s">
        <v>33</v>
      </c>
      <c r="C91" s="9"/>
      <c r="D91" s="9"/>
      <c r="E91" s="9"/>
      <c r="F91" s="38"/>
      <c r="G91" s="33"/>
      <c r="H91" s="13"/>
    </row>
    <row r="92" spans="1:8" ht="24" customHeight="1">
      <c r="A92" s="8"/>
      <c r="B92" s="17" t="s">
        <v>130</v>
      </c>
      <c r="C92" s="9" t="s">
        <v>8</v>
      </c>
      <c r="D92" s="9">
        <v>48</v>
      </c>
      <c r="E92" s="83"/>
      <c r="F92" s="38"/>
      <c r="G92" s="33">
        <f>E92*F92</f>
        <v>0</v>
      </c>
      <c r="H92" s="13"/>
    </row>
    <row r="93" spans="1:8" ht="24" customHeight="1">
      <c r="A93" s="8"/>
      <c r="B93" s="17" t="s">
        <v>131</v>
      </c>
      <c r="C93" s="9" t="s">
        <v>8</v>
      </c>
      <c r="D93" s="9">
        <v>37</v>
      </c>
      <c r="E93" s="83"/>
      <c r="F93" s="38"/>
      <c r="G93" s="33">
        <f t="shared" ref="G93:G97" si="9">E93*F93</f>
        <v>0</v>
      </c>
      <c r="H93" s="13"/>
    </row>
    <row r="94" spans="1:8" ht="24" customHeight="1">
      <c r="A94" s="8"/>
      <c r="B94" s="17" t="s">
        <v>132</v>
      </c>
      <c r="C94" s="9" t="s">
        <v>8</v>
      </c>
      <c r="D94" s="9">
        <v>9</v>
      </c>
      <c r="E94" s="83"/>
      <c r="F94" s="38"/>
      <c r="G94" s="33">
        <f t="shared" si="9"/>
        <v>0</v>
      </c>
      <c r="H94" s="13"/>
    </row>
    <row r="95" spans="1:8" ht="24" customHeight="1">
      <c r="A95" s="8"/>
      <c r="B95" s="17" t="s">
        <v>133</v>
      </c>
      <c r="C95" s="9" t="s">
        <v>8</v>
      </c>
      <c r="D95" s="9">
        <v>6</v>
      </c>
      <c r="E95" s="83"/>
      <c r="F95" s="38"/>
      <c r="G95" s="33">
        <f t="shared" si="9"/>
        <v>0</v>
      </c>
      <c r="H95" s="13"/>
    </row>
    <row r="96" spans="1:8" ht="24" customHeight="1">
      <c r="A96" s="8"/>
      <c r="B96" s="17" t="s">
        <v>134</v>
      </c>
      <c r="C96" s="9" t="s">
        <v>8</v>
      </c>
      <c r="D96" s="9">
        <v>6</v>
      </c>
      <c r="E96" s="83"/>
      <c r="F96" s="38"/>
      <c r="G96" s="33">
        <f t="shared" si="9"/>
        <v>0</v>
      </c>
      <c r="H96" s="13"/>
    </row>
    <row r="97" spans="1:8" ht="24" customHeight="1" thickBot="1">
      <c r="A97" s="8"/>
      <c r="B97" s="17" t="s">
        <v>135</v>
      </c>
      <c r="C97" s="9" t="s">
        <v>8</v>
      </c>
      <c r="D97" s="9">
        <v>19</v>
      </c>
      <c r="E97" s="83"/>
      <c r="F97" s="38"/>
      <c r="G97" s="33">
        <f t="shared" si="9"/>
        <v>0</v>
      </c>
      <c r="H97" s="13"/>
    </row>
    <row r="98" spans="1:8" ht="33" customHeight="1" thickTop="1" thickBot="1">
      <c r="A98" s="86"/>
      <c r="B98" s="87" t="s">
        <v>62</v>
      </c>
      <c r="C98" s="86"/>
      <c r="D98" s="86"/>
      <c r="E98" s="86"/>
      <c r="F98" s="88"/>
      <c r="G98" s="89">
        <f>SUM(G92:G97)</f>
        <v>0</v>
      </c>
    </row>
    <row r="99" spans="1:8" ht="33" customHeight="1" thickTop="1">
      <c r="A99" s="80" t="s">
        <v>45</v>
      </c>
      <c r="B99" s="81" t="s">
        <v>92</v>
      </c>
      <c r="C99" s="82"/>
      <c r="D99" s="82"/>
      <c r="E99" s="82"/>
      <c r="F99" s="36"/>
      <c r="G99" s="33"/>
    </row>
    <row r="100" spans="1:8" s="20" customFormat="1" ht="25.5">
      <c r="A100" s="23"/>
      <c r="B100" s="25" t="s">
        <v>94</v>
      </c>
      <c r="C100" s="24"/>
      <c r="D100" s="24"/>
      <c r="E100" s="32"/>
      <c r="F100" s="93"/>
      <c r="G100" s="45"/>
      <c r="H100" s="26"/>
    </row>
    <row r="101" spans="1:8" ht="24" customHeight="1">
      <c r="A101" s="8"/>
      <c r="B101" s="17" t="s">
        <v>136</v>
      </c>
      <c r="C101" s="9" t="s">
        <v>7</v>
      </c>
      <c r="D101" s="9">
        <v>2.9</v>
      </c>
      <c r="E101" s="83"/>
      <c r="F101" s="38"/>
      <c r="G101" s="33">
        <f>E101*F101</f>
        <v>0</v>
      </c>
      <c r="H101" s="13"/>
    </row>
    <row r="102" spans="1:8" ht="24" customHeight="1">
      <c r="A102" s="8"/>
      <c r="B102" s="17" t="s">
        <v>137</v>
      </c>
      <c r="C102" s="9" t="s">
        <v>7</v>
      </c>
      <c r="D102" s="9">
        <v>4</v>
      </c>
      <c r="E102" s="83"/>
      <c r="F102" s="38"/>
      <c r="G102" s="33">
        <f t="shared" ref="G102:G107" si="10">E102*F102</f>
        <v>0</v>
      </c>
      <c r="H102" s="13"/>
    </row>
    <row r="103" spans="1:8" ht="24" customHeight="1">
      <c r="A103" s="101"/>
      <c r="B103" s="111" t="s">
        <v>138</v>
      </c>
      <c r="C103" s="102" t="s">
        <v>7</v>
      </c>
      <c r="D103" s="102">
        <v>10.8</v>
      </c>
      <c r="E103" s="103"/>
      <c r="F103" s="104"/>
      <c r="G103" s="105">
        <f t="shared" si="10"/>
        <v>0</v>
      </c>
      <c r="H103" s="13"/>
    </row>
    <row r="104" spans="1:8" ht="24" customHeight="1">
      <c r="A104" s="8"/>
      <c r="B104" s="17" t="s">
        <v>139</v>
      </c>
      <c r="C104" s="9" t="s">
        <v>7</v>
      </c>
      <c r="D104" s="9">
        <v>5.4</v>
      </c>
      <c r="E104" s="83"/>
      <c r="F104" s="38"/>
      <c r="G104" s="33">
        <f t="shared" si="10"/>
        <v>0</v>
      </c>
      <c r="H104" s="13"/>
    </row>
    <row r="105" spans="1:8" ht="24" customHeight="1">
      <c r="A105" s="8"/>
      <c r="B105" s="17" t="s">
        <v>140</v>
      </c>
      <c r="C105" s="9" t="s">
        <v>7</v>
      </c>
      <c r="D105" s="9">
        <v>1.8</v>
      </c>
      <c r="E105" s="83"/>
      <c r="F105" s="38"/>
      <c r="G105" s="33">
        <f t="shared" si="10"/>
        <v>0</v>
      </c>
      <c r="H105" s="13"/>
    </row>
    <row r="106" spans="1:8" ht="24" customHeight="1">
      <c r="A106" s="8"/>
      <c r="B106" s="17" t="s">
        <v>141</v>
      </c>
      <c r="C106" s="9" t="s">
        <v>7</v>
      </c>
      <c r="D106" s="9">
        <v>6.1</v>
      </c>
      <c r="E106" s="83"/>
      <c r="F106" s="38"/>
      <c r="G106" s="33">
        <f t="shared" si="10"/>
        <v>0</v>
      </c>
      <c r="H106" s="13"/>
    </row>
    <row r="107" spans="1:8" ht="24" customHeight="1" thickBot="1">
      <c r="A107" s="8"/>
      <c r="B107" s="17" t="s">
        <v>142</v>
      </c>
      <c r="C107" s="9" t="s">
        <v>7</v>
      </c>
      <c r="D107" s="9">
        <v>24</v>
      </c>
      <c r="E107" s="83"/>
      <c r="F107" s="38"/>
      <c r="G107" s="33">
        <f t="shared" si="10"/>
        <v>0</v>
      </c>
      <c r="H107" s="13"/>
    </row>
    <row r="108" spans="1:8" ht="33" customHeight="1" thickTop="1" thickBot="1">
      <c r="A108" s="86"/>
      <c r="B108" s="87" t="s">
        <v>46</v>
      </c>
      <c r="C108" s="86"/>
      <c r="D108" s="86"/>
      <c r="E108" s="86"/>
      <c r="F108" s="88"/>
      <c r="G108" s="89">
        <f>SUM(G101:G107)</f>
        <v>0</v>
      </c>
    </row>
    <row r="109" spans="1:8" ht="33" customHeight="1" thickTop="1">
      <c r="A109" s="80" t="s">
        <v>47</v>
      </c>
      <c r="B109" s="81" t="s">
        <v>19</v>
      </c>
      <c r="C109" s="82"/>
      <c r="D109" s="82"/>
      <c r="E109" s="82"/>
      <c r="F109" s="36"/>
      <c r="G109" s="33"/>
    </row>
    <row r="110" spans="1:8" ht="25.5">
      <c r="A110" s="7"/>
      <c r="B110" s="8" t="s">
        <v>10</v>
      </c>
      <c r="C110" s="9"/>
      <c r="D110" s="9"/>
      <c r="E110" s="9"/>
      <c r="F110" s="36"/>
      <c r="G110" s="33"/>
      <c r="H110" s="10"/>
    </row>
    <row r="111" spans="1:8" ht="27" customHeight="1">
      <c r="A111" s="6"/>
      <c r="B111" s="95" t="s">
        <v>20</v>
      </c>
      <c r="C111" s="9"/>
      <c r="D111" s="9"/>
      <c r="E111" s="9"/>
      <c r="F111" s="38"/>
      <c r="G111" s="33"/>
      <c r="H111" s="10"/>
    </row>
    <row r="112" spans="1:8" ht="21" customHeight="1">
      <c r="A112" s="7"/>
      <c r="B112" s="17" t="s">
        <v>143</v>
      </c>
      <c r="C112" s="9" t="s">
        <v>6</v>
      </c>
      <c r="D112" s="9">
        <v>1</v>
      </c>
      <c r="E112" s="83"/>
      <c r="F112" s="9"/>
      <c r="G112" s="39" t="s">
        <v>14</v>
      </c>
      <c r="H112" s="10"/>
    </row>
    <row r="113" spans="1:8" ht="21" customHeight="1">
      <c r="A113" s="7"/>
      <c r="B113" s="17" t="s">
        <v>144</v>
      </c>
      <c r="C113" s="9" t="s">
        <v>6</v>
      </c>
      <c r="D113" s="9">
        <v>1</v>
      </c>
      <c r="E113" s="83"/>
      <c r="F113" s="90"/>
      <c r="G113" s="39" t="s">
        <v>14</v>
      </c>
      <c r="H113" s="10"/>
    </row>
    <row r="114" spans="1:8" ht="21" customHeight="1">
      <c r="A114" s="7"/>
      <c r="B114" s="17" t="s">
        <v>145</v>
      </c>
      <c r="C114" s="9" t="s">
        <v>6</v>
      </c>
      <c r="D114" s="9">
        <v>1</v>
      </c>
      <c r="E114" s="83"/>
      <c r="F114" s="90"/>
      <c r="G114" s="33">
        <f>E114*F114</f>
        <v>0</v>
      </c>
      <c r="H114" s="10"/>
    </row>
    <row r="115" spans="1:8" ht="21" customHeight="1">
      <c r="A115" s="7"/>
      <c r="B115" s="17" t="s">
        <v>146</v>
      </c>
      <c r="C115" s="9" t="s">
        <v>6</v>
      </c>
      <c r="D115" s="9">
        <v>1</v>
      </c>
      <c r="E115" s="83"/>
      <c r="F115" s="90"/>
      <c r="G115" s="33">
        <f t="shared" ref="G115:G120" si="11">E115*F115</f>
        <v>0</v>
      </c>
      <c r="H115" s="10"/>
    </row>
    <row r="116" spans="1:8" ht="21" customHeight="1">
      <c r="A116" s="7"/>
      <c r="B116" s="17" t="s">
        <v>147</v>
      </c>
      <c r="C116" s="9" t="s">
        <v>6</v>
      </c>
      <c r="D116" s="9">
        <v>1</v>
      </c>
      <c r="E116" s="83"/>
      <c r="F116" s="90"/>
      <c r="G116" s="33">
        <f t="shared" si="11"/>
        <v>0</v>
      </c>
      <c r="H116" s="10"/>
    </row>
    <row r="117" spans="1:8" ht="21" customHeight="1">
      <c r="A117" s="7"/>
      <c r="B117" s="17" t="s">
        <v>148</v>
      </c>
      <c r="C117" s="9" t="s">
        <v>6</v>
      </c>
      <c r="D117" s="9">
        <v>1</v>
      </c>
      <c r="E117" s="83"/>
      <c r="F117" s="90"/>
      <c r="G117" s="33">
        <f t="shared" si="11"/>
        <v>0</v>
      </c>
      <c r="H117" s="10"/>
    </row>
    <row r="118" spans="1:8" ht="21" customHeight="1">
      <c r="A118" s="7"/>
      <c r="B118" s="17" t="s">
        <v>149</v>
      </c>
      <c r="C118" s="9" t="s">
        <v>6</v>
      </c>
      <c r="D118" s="9">
        <v>1</v>
      </c>
      <c r="E118" s="83"/>
      <c r="F118" s="90"/>
      <c r="G118" s="33">
        <f t="shared" si="11"/>
        <v>0</v>
      </c>
      <c r="H118" s="10"/>
    </row>
    <row r="119" spans="1:8" ht="21" customHeight="1">
      <c r="A119" s="7"/>
      <c r="B119" s="17" t="s">
        <v>150</v>
      </c>
      <c r="C119" s="9" t="s">
        <v>6</v>
      </c>
      <c r="D119" s="9">
        <v>1</v>
      </c>
      <c r="E119" s="83"/>
      <c r="F119" s="90"/>
      <c r="G119" s="33">
        <f t="shared" si="11"/>
        <v>0</v>
      </c>
      <c r="H119" s="10"/>
    </row>
    <row r="120" spans="1:8" ht="21" customHeight="1">
      <c r="A120" s="7"/>
      <c r="B120" s="17" t="s">
        <v>151</v>
      </c>
      <c r="C120" s="9" t="s">
        <v>6</v>
      </c>
      <c r="D120" s="9">
        <v>1</v>
      </c>
      <c r="E120" s="83"/>
      <c r="F120" s="90"/>
      <c r="G120" s="33">
        <f t="shared" si="11"/>
        <v>0</v>
      </c>
      <c r="H120" s="10"/>
    </row>
    <row r="121" spans="1:8" ht="27" customHeight="1">
      <c r="A121" s="6"/>
      <c r="B121" s="95" t="s">
        <v>21</v>
      </c>
      <c r="C121" s="9"/>
      <c r="D121" s="9"/>
      <c r="E121" s="9"/>
      <c r="F121" s="38"/>
      <c r="G121" s="33"/>
      <c r="H121" s="10"/>
    </row>
    <row r="122" spans="1:8" ht="21" customHeight="1">
      <c r="A122" s="7"/>
      <c r="B122" s="17" t="s">
        <v>152</v>
      </c>
      <c r="C122" s="9" t="s">
        <v>7</v>
      </c>
      <c r="D122" s="9"/>
      <c r="E122" s="83"/>
      <c r="F122" s="38"/>
      <c r="G122" s="33">
        <f>E122*F122</f>
        <v>0</v>
      </c>
      <c r="H122" s="10"/>
    </row>
    <row r="123" spans="1:8" ht="21" customHeight="1">
      <c r="A123" s="7"/>
      <c r="B123" s="17" t="s">
        <v>153</v>
      </c>
      <c r="C123" s="9" t="s">
        <v>7</v>
      </c>
      <c r="D123" s="9"/>
      <c r="E123" s="83"/>
      <c r="F123" s="38"/>
      <c r="G123" s="33">
        <f>E123*F123</f>
        <v>0</v>
      </c>
      <c r="H123" s="10"/>
    </row>
    <row r="124" spans="1:8" ht="27" customHeight="1">
      <c r="A124" s="6"/>
      <c r="B124" s="95" t="s">
        <v>22</v>
      </c>
      <c r="C124" s="9"/>
      <c r="D124" s="9"/>
      <c r="E124" s="9"/>
      <c r="F124" s="38"/>
      <c r="G124" s="33"/>
      <c r="H124" s="10"/>
    </row>
    <row r="125" spans="1:8" ht="18" customHeight="1">
      <c r="A125" s="7"/>
      <c r="B125" s="11" t="s">
        <v>23</v>
      </c>
      <c r="C125" s="9"/>
      <c r="D125" s="9"/>
      <c r="E125" s="9"/>
      <c r="F125" s="38"/>
      <c r="G125" s="33"/>
      <c r="H125" s="10"/>
    </row>
    <row r="126" spans="1:8" ht="24" customHeight="1">
      <c r="A126" s="7"/>
      <c r="B126" s="17" t="s">
        <v>296</v>
      </c>
      <c r="C126" s="9"/>
      <c r="D126" s="9"/>
      <c r="E126" s="9"/>
      <c r="F126" s="38"/>
      <c r="G126" s="33"/>
      <c r="H126" s="10"/>
    </row>
    <row r="127" spans="1:8" ht="18" customHeight="1">
      <c r="A127" s="7"/>
      <c r="B127" s="112" t="s">
        <v>154</v>
      </c>
      <c r="C127" s="9" t="s">
        <v>8</v>
      </c>
      <c r="D127" s="9">
        <v>2</v>
      </c>
      <c r="E127" s="83"/>
      <c r="F127" s="38"/>
      <c r="G127" s="33">
        <f>E127*F127</f>
        <v>0</v>
      </c>
      <c r="H127" s="10"/>
    </row>
    <row r="128" spans="1:8" ht="18" customHeight="1">
      <c r="A128" s="7"/>
      <c r="B128" s="112" t="s">
        <v>155</v>
      </c>
      <c r="C128" s="9" t="s">
        <v>8</v>
      </c>
      <c r="D128" s="9">
        <v>28</v>
      </c>
      <c r="E128" s="83"/>
      <c r="F128" s="38"/>
      <c r="G128" s="33">
        <f t="shared" ref="G128:G137" si="12">E128*F128</f>
        <v>0</v>
      </c>
      <c r="H128" s="10"/>
    </row>
    <row r="129" spans="1:8" ht="18" customHeight="1">
      <c r="A129" s="7"/>
      <c r="B129" s="112" t="s">
        <v>156</v>
      </c>
      <c r="C129" s="9" t="s">
        <v>8</v>
      </c>
      <c r="D129" s="9">
        <v>1</v>
      </c>
      <c r="E129" s="83"/>
      <c r="F129" s="38"/>
      <c r="G129" s="33">
        <f t="shared" si="12"/>
        <v>0</v>
      </c>
      <c r="H129" s="10"/>
    </row>
    <row r="130" spans="1:8" ht="18" customHeight="1">
      <c r="A130" s="7"/>
      <c r="B130" s="112" t="s">
        <v>157</v>
      </c>
      <c r="C130" s="9" t="s">
        <v>8</v>
      </c>
      <c r="D130" s="9">
        <v>2</v>
      </c>
      <c r="E130" s="83"/>
      <c r="F130" s="38"/>
      <c r="G130" s="33">
        <f t="shared" si="12"/>
        <v>0</v>
      </c>
      <c r="H130" s="10"/>
    </row>
    <row r="131" spans="1:8" ht="18" customHeight="1">
      <c r="A131" s="7"/>
      <c r="B131" s="112" t="s">
        <v>158</v>
      </c>
      <c r="C131" s="9" t="s">
        <v>8</v>
      </c>
      <c r="D131" s="9">
        <v>11</v>
      </c>
      <c r="E131" s="83"/>
      <c r="F131" s="38"/>
      <c r="G131" s="33">
        <f t="shared" si="12"/>
        <v>0</v>
      </c>
      <c r="H131" s="10"/>
    </row>
    <row r="132" spans="1:8" ht="18" customHeight="1">
      <c r="A132" s="7"/>
      <c r="B132" s="112" t="s">
        <v>159</v>
      </c>
      <c r="C132" s="9" t="s">
        <v>8</v>
      </c>
      <c r="D132" s="9">
        <v>4</v>
      </c>
      <c r="E132" s="83"/>
      <c r="F132" s="38"/>
      <c r="G132" s="33">
        <f t="shared" si="12"/>
        <v>0</v>
      </c>
      <c r="H132" s="10"/>
    </row>
    <row r="133" spans="1:8" ht="18" customHeight="1">
      <c r="A133" s="7"/>
      <c r="B133" s="112" t="s">
        <v>160</v>
      </c>
      <c r="C133" s="9" t="s">
        <v>8</v>
      </c>
      <c r="D133" s="9">
        <v>5</v>
      </c>
      <c r="E133" s="83"/>
      <c r="F133" s="38"/>
      <c r="G133" s="33">
        <f t="shared" si="12"/>
        <v>0</v>
      </c>
      <c r="H133" s="10"/>
    </row>
    <row r="134" spans="1:8" ht="18" customHeight="1">
      <c r="A134" s="7"/>
      <c r="B134" s="112" t="s">
        <v>161</v>
      </c>
      <c r="C134" s="9" t="s">
        <v>8</v>
      </c>
      <c r="D134" s="9">
        <v>1</v>
      </c>
      <c r="E134" s="83"/>
      <c r="F134" s="38"/>
      <c r="G134" s="33">
        <f t="shared" si="12"/>
        <v>0</v>
      </c>
      <c r="H134" s="10"/>
    </row>
    <row r="135" spans="1:8" ht="18" customHeight="1">
      <c r="A135" s="7"/>
      <c r="B135" s="12" t="s">
        <v>162</v>
      </c>
      <c r="C135" s="9" t="s">
        <v>8</v>
      </c>
      <c r="D135" s="9">
        <v>2</v>
      </c>
      <c r="E135" s="83"/>
      <c r="F135" s="38"/>
      <c r="G135" s="33">
        <f t="shared" si="12"/>
        <v>0</v>
      </c>
      <c r="H135" s="10"/>
    </row>
    <row r="136" spans="1:8" ht="18" customHeight="1">
      <c r="A136" s="7"/>
      <c r="B136" s="12" t="s">
        <v>163</v>
      </c>
      <c r="C136" s="9" t="s">
        <v>8</v>
      </c>
      <c r="D136" s="9">
        <v>11</v>
      </c>
      <c r="E136" s="83"/>
      <c r="F136" s="38"/>
      <c r="G136" s="33">
        <f t="shared" si="12"/>
        <v>0</v>
      </c>
      <c r="H136" s="10"/>
    </row>
    <row r="137" spans="1:8" ht="18" customHeight="1">
      <c r="A137" s="7"/>
      <c r="B137" s="12" t="s">
        <v>164</v>
      </c>
      <c r="C137" s="9" t="s">
        <v>8</v>
      </c>
      <c r="D137" s="9">
        <v>1</v>
      </c>
      <c r="E137" s="83"/>
      <c r="F137" s="38"/>
      <c r="G137" s="33">
        <f t="shared" si="12"/>
        <v>0</v>
      </c>
      <c r="H137" s="10"/>
    </row>
    <row r="138" spans="1:8" ht="12.75" customHeight="1" thickBot="1">
      <c r="A138" s="7"/>
      <c r="B138" s="12"/>
      <c r="C138" s="9"/>
      <c r="D138" s="9"/>
      <c r="E138" s="83"/>
      <c r="F138" s="38"/>
      <c r="G138" s="33"/>
    </row>
    <row r="139" spans="1:8" ht="33" customHeight="1" thickTop="1" thickBot="1">
      <c r="A139" s="86"/>
      <c r="B139" s="87" t="s">
        <v>49</v>
      </c>
      <c r="C139" s="86"/>
      <c r="D139" s="86"/>
      <c r="E139" s="86"/>
      <c r="F139" s="88"/>
      <c r="G139" s="89">
        <f>SUM(G112:G137)</f>
        <v>0</v>
      </c>
    </row>
    <row r="140" spans="1:8" ht="33" customHeight="1" thickTop="1">
      <c r="A140" s="80" t="s">
        <v>48</v>
      </c>
      <c r="B140" s="81" t="s">
        <v>266</v>
      </c>
      <c r="C140" s="82"/>
      <c r="D140" s="82"/>
      <c r="E140" s="82"/>
      <c r="F140" s="36"/>
      <c r="G140" s="33"/>
    </row>
    <row r="141" spans="1:8" ht="24" customHeight="1">
      <c r="A141" s="7"/>
      <c r="B141" s="17" t="s">
        <v>150</v>
      </c>
      <c r="C141" s="9" t="s">
        <v>6</v>
      </c>
      <c r="D141" s="90">
        <v>1</v>
      </c>
      <c r="E141" s="83"/>
      <c r="F141" s="90"/>
      <c r="G141" s="33">
        <f>E141*F141</f>
        <v>0</v>
      </c>
    </row>
    <row r="142" spans="1:8" ht="24" customHeight="1">
      <c r="A142" s="7"/>
      <c r="B142" s="17" t="s">
        <v>165</v>
      </c>
      <c r="C142" s="9" t="s">
        <v>6</v>
      </c>
      <c r="D142" s="90">
        <v>1</v>
      </c>
      <c r="E142" s="83"/>
      <c r="F142" s="90"/>
      <c r="G142" s="33">
        <f t="shared" ref="G142:G143" si="13">E142*F142</f>
        <v>0</v>
      </c>
    </row>
    <row r="143" spans="1:8" ht="24" customHeight="1" thickBot="1">
      <c r="A143" s="7"/>
      <c r="B143" s="17" t="s">
        <v>166</v>
      </c>
      <c r="C143" s="9" t="s">
        <v>6</v>
      </c>
      <c r="D143" s="90">
        <v>1</v>
      </c>
      <c r="E143" s="83"/>
      <c r="F143" s="90"/>
      <c r="G143" s="33">
        <f t="shared" si="13"/>
        <v>0</v>
      </c>
    </row>
    <row r="144" spans="1:8" ht="33" customHeight="1" thickTop="1" thickBot="1">
      <c r="A144" s="86"/>
      <c r="B144" s="87" t="s">
        <v>50</v>
      </c>
      <c r="C144" s="86"/>
      <c r="D144" s="86"/>
      <c r="E144" s="86"/>
      <c r="F144" s="88"/>
      <c r="G144" s="89">
        <f>SUM(G141:G143)</f>
        <v>0</v>
      </c>
    </row>
    <row r="145" spans="1:7" ht="33" customHeight="1" thickTop="1">
      <c r="A145" s="80" t="s">
        <v>267</v>
      </c>
      <c r="B145" s="81" t="s">
        <v>24</v>
      </c>
      <c r="C145" s="82"/>
      <c r="D145" s="82"/>
      <c r="E145" s="82"/>
      <c r="F145" s="36"/>
      <c r="G145" s="33"/>
    </row>
    <row r="146" spans="1:7" ht="24" customHeight="1">
      <c r="A146" s="7"/>
      <c r="B146" s="17" t="s">
        <v>167</v>
      </c>
      <c r="C146" s="9" t="s">
        <v>8</v>
      </c>
      <c r="D146" s="9">
        <v>24</v>
      </c>
      <c r="E146" s="83"/>
      <c r="F146" s="38"/>
      <c r="G146" s="33">
        <f>E146*F146</f>
        <v>0</v>
      </c>
    </row>
    <row r="147" spans="1:7" ht="24" customHeight="1">
      <c r="A147" s="7"/>
      <c r="B147" s="17" t="s">
        <v>168</v>
      </c>
      <c r="C147" s="9" t="s">
        <v>6</v>
      </c>
      <c r="D147" s="9">
        <v>1</v>
      </c>
      <c r="E147" s="83"/>
      <c r="F147" s="97"/>
      <c r="G147" s="33">
        <f t="shared" ref="G147:G150" si="14">E147*F147</f>
        <v>0</v>
      </c>
    </row>
    <row r="148" spans="1:7" ht="24" customHeight="1">
      <c r="A148" s="7"/>
      <c r="B148" s="17" t="s">
        <v>150</v>
      </c>
      <c r="C148" s="9" t="s">
        <v>6</v>
      </c>
      <c r="D148" s="9">
        <v>1</v>
      </c>
      <c r="E148" s="83"/>
      <c r="F148" s="38"/>
      <c r="G148" s="33">
        <f t="shared" si="14"/>
        <v>0</v>
      </c>
    </row>
    <row r="149" spans="1:7" ht="24" customHeight="1">
      <c r="A149" s="7"/>
      <c r="B149" s="17" t="s">
        <v>169</v>
      </c>
      <c r="C149" s="9" t="s">
        <v>6</v>
      </c>
      <c r="D149" s="9">
        <v>1</v>
      </c>
      <c r="E149" s="83"/>
      <c r="F149" s="38"/>
      <c r="G149" s="33">
        <f t="shared" si="14"/>
        <v>0</v>
      </c>
    </row>
    <row r="150" spans="1:7" ht="24" customHeight="1" thickBot="1">
      <c r="A150" s="7"/>
      <c r="B150" s="17" t="s">
        <v>170</v>
      </c>
      <c r="C150" s="9" t="s">
        <v>6</v>
      </c>
      <c r="D150" s="9">
        <v>1</v>
      </c>
      <c r="E150" s="83"/>
      <c r="F150" s="38"/>
      <c r="G150" s="33">
        <f t="shared" si="14"/>
        <v>0</v>
      </c>
    </row>
    <row r="151" spans="1:7" ht="33" customHeight="1" thickTop="1" thickBot="1">
      <c r="A151" s="86"/>
      <c r="B151" s="87" t="s">
        <v>268</v>
      </c>
      <c r="C151" s="86"/>
      <c r="D151" s="86"/>
      <c r="E151" s="86"/>
      <c r="F151" s="98"/>
      <c r="G151" s="89">
        <f>SUM(G146:G150)</f>
        <v>0</v>
      </c>
    </row>
    <row r="152" spans="1:7" s="20" customFormat="1" ht="33" customHeight="1" thickTop="1">
      <c r="A152" s="80" t="s">
        <v>270</v>
      </c>
      <c r="B152" s="81" t="s">
        <v>271</v>
      </c>
      <c r="C152" s="204"/>
      <c r="D152" s="204"/>
      <c r="E152" s="204"/>
      <c r="F152" s="205"/>
      <c r="G152" s="206"/>
    </row>
    <row r="153" spans="1:7" s="20" customFormat="1" ht="25.5">
      <c r="A153" s="207"/>
      <c r="B153" s="23" t="s">
        <v>272</v>
      </c>
      <c r="C153" s="208"/>
      <c r="D153" s="208"/>
      <c r="E153" s="208"/>
      <c r="F153" s="209"/>
      <c r="G153" s="210"/>
    </row>
    <row r="154" spans="1:7" s="20" customFormat="1" ht="24" customHeight="1">
      <c r="A154" s="207"/>
      <c r="B154" s="94" t="s">
        <v>287</v>
      </c>
      <c r="C154" s="208" t="s">
        <v>8</v>
      </c>
      <c r="D154" s="208">
        <v>2</v>
      </c>
      <c r="E154" s="208"/>
      <c r="F154" s="209"/>
      <c r="G154" s="210">
        <f>E154*F154</f>
        <v>0</v>
      </c>
    </row>
    <row r="155" spans="1:7" s="20" customFormat="1" ht="21" customHeight="1" thickBot="1">
      <c r="A155" s="211"/>
      <c r="B155" s="238" t="s">
        <v>288</v>
      </c>
      <c r="C155" s="208" t="s">
        <v>6</v>
      </c>
      <c r="D155" s="208">
        <v>2</v>
      </c>
      <c r="E155" s="208"/>
      <c r="F155" s="209"/>
      <c r="G155" s="210">
        <f>E155*F155</f>
        <v>0</v>
      </c>
    </row>
    <row r="156" spans="1:7" s="20" customFormat="1" ht="33" customHeight="1" thickTop="1" thickBot="1">
      <c r="A156" s="212"/>
      <c r="B156" s="87" t="s">
        <v>273</v>
      </c>
      <c r="C156" s="212"/>
      <c r="D156" s="212"/>
      <c r="E156" s="212"/>
      <c r="F156" s="213"/>
      <c r="G156" s="89">
        <f>SUM(G154:G155)</f>
        <v>0</v>
      </c>
    </row>
    <row r="157" spans="1:7" ht="12.75" customHeight="1" thickTop="1" thickBot="1">
      <c r="A157" s="2"/>
      <c r="B157" s="160"/>
      <c r="C157" s="2"/>
      <c r="D157" s="2"/>
      <c r="E157" s="2"/>
      <c r="F157" s="39"/>
      <c r="G157" s="34"/>
    </row>
    <row r="158" spans="1:7" s="139" customFormat="1" ht="33" customHeight="1" thickBot="1">
      <c r="A158" s="136"/>
      <c r="B158" s="144" t="s">
        <v>263</v>
      </c>
      <c r="C158" s="137"/>
      <c r="D158" s="136"/>
      <c r="E158" s="136"/>
      <c r="F158" s="136"/>
      <c r="G158" s="239">
        <f>SUM(G15+G48+G58+G89+G98+G108+G139+G144+G151+G156)</f>
        <v>0</v>
      </c>
    </row>
    <row r="159" spans="1:7" s="134" customFormat="1" ht="8.25" customHeight="1">
      <c r="A159" s="149"/>
      <c r="B159" s="150"/>
      <c r="C159" s="149"/>
      <c r="D159" s="149"/>
      <c r="E159" s="149"/>
      <c r="F159" s="151"/>
      <c r="G159" s="152"/>
    </row>
    <row r="160" spans="1:7" s="138" customFormat="1" ht="39" customHeight="1">
      <c r="A160" s="192" t="s">
        <v>51</v>
      </c>
      <c r="B160" s="192" t="s">
        <v>261</v>
      </c>
      <c r="C160" s="193"/>
      <c r="D160" s="193"/>
      <c r="E160" s="193"/>
      <c r="F160" s="194"/>
      <c r="G160" s="194"/>
    </row>
    <row r="161" spans="1:7" ht="33" customHeight="1">
      <c r="A161" s="80" t="s">
        <v>52</v>
      </c>
      <c r="B161" s="81" t="s">
        <v>264</v>
      </c>
      <c r="C161" s="82"/>
      <c r="D161" s="82"/>
      <c r="E161" s="82"/>
      <c r="F161" s="38"/>
      <c r="G161" s="33"/>
    </row>
    <row r="162" spans="1:7" ht="25.5">
      <c r="A162" s="7"/>
      <c r="B162" s="8" t="s">
        <v>32</v>
      </c>
      <c r="C162" s="9"/>
      <c r="D162" s="9"/>
      <c r="E162" s="9"/>
      <c r="F162" s="99"/>
      <c r="G162" s="85"/>
    </row>
    <row r="163" spans="1:7" ht="24" customHeight="1" thickBot="1">
      <c r="A163" s="7"/>
      <c r="B163" s="17" t="s">
        <v>171</v>
      </c>
      <c r="C163" s="9" t="s">
        <v>6</v>
      </c>
      <c r="D163" s="9">
        <v>1</v>
      </c>
      <c r="E163" s="83"/>
      <c r="F163" s="100"/>
      <c r="G163" s="33">
        <f>E163*F163</f>
        <v>0</v>
      </c>
    </row>
    <row r="164" spans="1:7" ht="33" customHeight="1" thickTop="1" thickBot="1">
      <c r="A164" s="86"/>
      <c r="B164" s="87" t="s">
        <v>53</v>
      </c>
      <c r="C164" s="86"/>
      <c r="D164" s="86"/>
      <c r="E164" s="86"/>
      <c r="F164" s="98"/>
      <c r="G164" s="89">
        <f>SUM(G163:G163)</f>
        <v>0</v>
      </c>
    </row>
    <row r="165" spans="1:7" ht="33" customHeight="1" thickTop="1">
      <c r="A165" s="80" t="s">
        <v>54</v>
      </c>
      <c r="B165" s="81" t="s">
        <v>25</v>
      </c>
      <c r="C165" s="82"/>
      <c r="D165" s="82"/>
      <c r="E165" s="82"/>
      <c r="F165" s="38"/>
      <c r="G165" s="33"/>
    </row>
    <row r="166" spans="1:7" s="1" customFormat="1">
      <c r="A166" s="9"/>
      <c r="B166" s="82" t="s">
        <v>95</v>
      </c>
      <c r="C166" s="9"/>
      <c r="D166" s="9"/>
      <c r="E166" s="9"/>
      <c r="F166" s="38"/>
      <c r="G166" s="33"/>
    </row>
    <row r="167" spans="1:7" ht="24" customHeight="1">
      <c r="A167" s="7"/>
      <c r="B167" s="17" t="s">
        <v>172</v>
      </c>
      <c r="C167" s="9" t="s">
        <v>6</v>
      </c>
      <c r="D167" s="9">
        <v>1</v>
      </c>
      <c r="E167" s="83"/>
      <c r="F167" s="100"/>
      <c r="G167" s="33">
        <f>E167*F167</f>
        <v>0</v>
      </c>
    </row>
    <row r="168" spans="1:7" ht="24" customHeight="1">
      <c r="A168" s="7"/>
      <c r="B168" s="17" t="s">
        <v>289</v>
      </c>
      <c r="C168" s="9" t="s">
        <v>6</v>
      </c>
      <c r="D168" s="9">
        <v>1</v>
      </c>
      <c r="E168" s="83"/>
      <c r="F168" s="100"/>
      <c r="G168" s="33">
        <f t="shared" ref="G168:G182" si="15">E168*F168</f>
        <v>0</v>
      </c>
    </row>
    <row r="169" spans="1:7" ht="24" customHeight="1">
      <c r="A169" s="215"/>
      <c r="B169" s="111" t="s">
        <v>173</v>
      </c>
      <c r="C169" s="102" t="s">
        <v>8</v>
      </c>
      <c r="D169" s="102">
        <v>17</v>
      </c>
      <c r="E169" s="103"/>
      <c r="F169" s="104"/>
      <c r="G169" s="105">
        <f t="shared" si="15"/>
        <v>0</v>
      </c>
    </row>
    <row r="170" spans="1:7" ht="24" customHeight="1">
      <c r="A170" s="7"/>
      <c r="B170" s="17" t="s">
        <v>174</v>
      </c>
      <c r="C170" s="9" t="s">
        <v>8</v>
      </c>
      <c r="D170" s="9">
        <v>11</v>
      </c>
      <c r="E170" s="83"/>
      <c r="F170" s="38"/>
      <c r="G170" s="33">
        <f t="shared" si="15"/>
        <v>0</v>
      </c>
    </row>
    <row r="171" spans="1:7" ht="24" customHeight="1">
      <c r="A171" s="7"/>
      <c r="B171" s="17" t="s">
        <v>175</v>
      </c>
      <c r="C171" s="9" t="s">
        <v>6</v>
      </c>
      <c r="D171" s="9">
        <v>1</v>
      </c>
      <c r="E171" s="83"/>
      <c r="F171" s="100"/>
      <c r="G171" s="33">
        <f t="shared" si="15"/>
        <v>0</v>
      </c>
    </row>
    <row r="172" spans="1:7" ht="24" customHeight="1">
      <c r="A172" s="7"/>
      <c r="B172" s="17" t="s">
        <v>176</v>
      </c>
      <c r="C172" s="9" t="s">
        <v>6</v>
      </c>
      <c r="D172" s="9">
        <v>1</v>
      </c>
      <c r="E172" s="83"/>
      <c r="F172" s="100"/>
      <c r="G172" s="33">
        <f t="shared" si="15"/>
        <v>0</v>
      </c>
    </row>
    <row r="173" spans="1:7" ht="24" customHeight="1">
      <c r="A173" s="7"/>
      <c r="B173" s="17" t="s">
        <v>177</v>
      </c>
      <c r="C173" s="9" t="s">
        <v>6</v>
      </c>
      <c r="D173" s="9">
        <v>1</v>
      </c>
      <c r="E173" s="83"/>
      <c r="F173" s="38"/>
      <c r="G173" s="33">
        <f t="shared" si="15"/>
        <v>0</v>
      </c>
    </row>
    <row r="174" spans="1:7" ht="24" customHeight="1">
      <c r="A174" s="7"/>
      <c r="B174" s="17" t="s">
        <v>178</v>
      </c>
      <c r="C174" s="9" t="s">
        <v>6</v>
      </c>
      <c r="D174" s="9">
        <v>3</v>
      </c>
      <c r="E174" s="83"/>
      <c r="F174" s="38"/>
      <c r="G174" s="33">
        <f t="shared" si="15"/>
        <v>0</v>
      </c>
    </row>
    <row r="175" spans="1:7" ht="24" customHeight="1">
      <c r="A175" s="7"/>
      <c r="B175" s="17" t="s">
        <v>179</v>
      </c>
      <c r="C175" s="9" t="s">
        <v>6</v>
      </c>
      <c r="D175" s="9">
        <v>1</v>
      </c>
      <c r="E175" s="83"/>
      <c r="F175" s="38"/>
      <c r="G175" s="33">
        <f t="shared" si="15"/>
        <v>0</v>
      </c>
    </row>
    <row r="176" spans="1:7" ht="24" customHeight="1">
      <c r="A176" s="7"/>
      <c r="B176" s="17" t="s">
        <v>281</v>
      </c>
      <c r="C176" s="9" t="s">
        <v>8</v>
      </c>
      <c r="D176" s="9">
        <v>17</v>
      </c>
      <c r="E176" s="83"/>
      <c r="F176" s="38"/>
      <c r="G176" s="33">
        <f t="shared" si="15"/>
        <v>0</v>
      </c>
    </row>
    <row r="177" spans="1:8" ht="24" customHeight="1">
      <c r="A177" s="7"/>
      <c r="B177" s="17" t="s">
        <v>282</v>
      </c>
      <c r="C177" s="9" t="s">
        <v>8</v>
      </c>
      <c r="D177" s="9">
        <v>11</v>
      </c>
      <c r="E177" s="83"/>
      <c r="F177" s="38"/>
      <c r="G177" s="33">
        <f t="shared" si="15"/>
        <v>0</v>
      </c>
    </row>
    <row r="178" spans="1:8" ht="24" customHeight="1">
      <c r="A178" s="7"/>
      <c r="B178" s="17" t="s">
        <v>180</v>
      </c>
      <c r="C178" s="9" t="s">
        <v>8</v>
      </c>
      <c r="D178" s="9">
        <v>27</v>
      </c>
      <c r="E178" s="83"/>
      <c r="F178" s="38"/>
      <c r="G178" s="33">
        <f t="shared" si="15"/>
        <v>0</v>
      </c>
    </row>
    <row r="179" spans="1:8" ht="24" customHeight="1">
      <c r="A179" s="7"/>
      <c r="B179" s="17" t="s">
        <v>181</v>
      </c>
      <c r="C179" s="9" t="s">
        <v>8</v>
      </c>
      <c r="D179" s="9">
        <v>18</v>
      </c>
      <c r="E179" s="83"/>
      <c r="F179" s="38"/>
      <c r="G179" s="33">
        <f t="shared" si="15"/>
        <v>0</v>
      </c>
    </row>
    <row r="180" spans="1:8" ht="24" customHeight="1">
      <c r="A180" s="7"/>
      <c r="B180" s="17" t="s">
        <v>182</v>
      </c>
      <c r="C180" s="9" t="s">
        <v>8</v>
      </c>
      <c r="D180" s="9">
        <v>1</v>
      </c>
      <c r="E180" s="83"/>
      <c r="F180" s="38"/>
      <c r="G180" s="33">
        <f t="shared" si="15"/>
        <v>0</v>
      </c>
    </row>
    <row r="181" spans="1:8" ht="24" customHeight="1">
      <c r="A181" s="7"/>
      <c r="B181" s="17" t="s">
        <v>183</v>
      </c>
      <c r="C181" s="9" t="s">
        <v>8</v>
      </c>
      <c r="D181" s="9">
        <v>7</v>
      </c>
      <c r="E181" s="83"/>
      <c r="F181" s="38"/>
      <c r="G181" s="33">
        <f t="shared" si="15"/>
        <v>0</v>
      </c>
    </row>
    <row r="182" spans="1:8" ht="24" customHeight="1">
      <c r="A182" s="7"/>
      <c r="B182" s="17" t="s">
        <v>184</v>
      </c>
      <c r="C182" s="9" t="s">
        <v>6</v>
      </c>
      <c r="D182" s="9">
        <v>1</v>
      </c>
      <c r="E182" s="83"/>
      <c r="F182" s="38"/>
      <c r="G182" s="33">
        <f t="shared" si="15"/>
        <v>0</v>
      </c>
    </row>
    <row r="183" spans="1:8" ht="24" customHeight="1">
      <c r="A183" s="7"/>
      <c r="B183" s="17" t="s">
        <v>185</v>
      </c>
      <c r="C183" s="9"/>
      <c r="D183" s="9"/>
      <c r="E183" s="83"/>
      <c r="F183" s="38"/>
      <c r="G183" s="33"/>
    </row>
    <row r="184" spans="1:8" ht="18" customHeight="1">
      <c r="A184" s="8"/>
      <c r="B184" s="112" t="s">
        <v>241</v>
      </c>
      <c r="C184" s="9" t="s">
        <v>8</v>
      </c>
      <c r="D184" s="9">
        <v>4</v>
      </c>
      <c r="E184" s="83"/>
      <c r="F184" s="38"/>
      <c r="G184" s="33">
        <f>E184*F184</f>
        <v>0</v>
      </c>
      <c r="H184" s="13"/>
    </row>
    <row r="185" spans="1:8" ht="18" customHeight="1">
      <c r="A185" s="7"/>
      <c r="B185" s="112" t="s">
        <v>242</v>
      </c>
      <c r="C185" s="9" t="s">
        <v>8</v>
      </c>
      <c r="D185" s="9">
        <v>4</v>
      </c>
      <c r="E185" s="83"/>
      <c r="F185" s="38"/>
      <c r="G185" s="33">
        <f t="shared" ref="G185:G200" si="16">E185*F185</f>
        <v>0</v>
      </c>
    </row>
    <row r="186" spans="1:8" ht="18" customHeight="1">
      <c r="A186" s="7"/>
      <c r="B186" s="112" t="s">
        <v>243</v>
      </c>
      <c r="C186" s="9" t="s">
        <v>8</v>
      </c>
      <c r="D186" s="9">
        <v>2</v>
      </c>
      <c r="E186" s="83"/>
      <c r="F186" s="38"/>
      <c r="G186" s="33">
        <f t="shared" si="16"/>
        <v>0</v>
      </c>
    </row>
    <row r="187" spans="1:8" ht="18" customHeight="1">
      <c r="A187" s="7"/>
      <c r="B187" s="112" t="s">
        <v>244</v>
      </c>
      <c r="C187" s="9" t="s">
        <v>8</v>
      </c>
      <c r="D187" s="9">
        <v>5</v>
      </c>
      <c r="E187" s="83"/>
      <c r="F187" s="38"/>
      <c r="G187" s="33">
        <f t="shared" si="16"/>
        <v>0</v>
      </c>
    </row>
    <row r="188" spans="1:8" ht="18" customHeight="1">
      <c r="A188" s="7"/>
      <c r="B188" s="12" t="s">
        <v>245</v>
      </c>
      <c r="C188" s="9" t="s">
        <v>8</v>
      </c>
      <c r="D188" s="9">
        <v>1</v>
      </c>
      <c r="E188" s="83"/>
      <c r="F188" s="38"/>
      <c r="G188" s="33">
        <f t="shared" si="16"/>
        <v>0</v>
      </c>
    </row>
    <row r="189" spans="1:8" ht="27.75" customHeight="1">
      <c r="A189" s="7"/>
      <c r="B189" s="12" t="s">
        <v>246</v>
      </c>
      <c r="C189" s="9" t="s">
        <v>8</v>
      </c>
      <c r="D189" s="9">
        <v>5</v>
      </c>
      <c r="E189" s="83"/>
      <c r="F189" s="38"/>
      <c r="G189" s="33">
        <f t="shared" si="16"/>
        <v>0</v>
      </c>
    </row>
    <row r="190" spans="1:8" ht="24" customHeight="1">
      <c r="A190" s="7"/>
      <c r="B190" s="17" t="s">
        <v>186</v>
      </c>
      <c r="C190" s="9" t="s">
        <v>6</v>
      </c>
      <c r="D190" s="9">
        <v>1</v>
      </c>
      <c r="E190" s="83"/>
      <c r="F190" s="38"/>
      <c r="G190" s="33">
        <f t="shared" si="16"/>
        <v>0</v>
      </c>
    </row>
    <row r="191" spans="1:8" ht="24" customHeight="1">
      <c r="A191" s="7"/>
      <c r="B191" s="17" t="s">
        <v>187</v>
      </c>
      <c r="C191" s="9" t="s">
        <v>6</v>
      </c>
      <c r="D191" s="9">
        <v>1</v>
      </c>
      <c r="E191" s="83"/>
      <c r="F191" s="38"/>
      <c r="G191" s="33">
        <f t="shared" si="16"/>
        <v>0</v>
      </c>
    </row>
    <row r="192" spans="1:8" ht="24" customHeight="1">
      <c r="A192" s="7"/>
      <c r="B192" s="17" t="s">
        <v>188</v>
      </c>
      <c r="C192" s="9" t="s">
        <v>6</v>
      </c>
      <c r="D192" s="9">
        <v>1</v>
      </c>
      <c r="E192" s="83"/>
      <c r="F192" s="38"/>
      <c r="G192" s="33">
        <f t="shared" si="16"/>
        <v>0</v>
      </c>
    </row>
    <row r="193" spans="1:8" ht="24" customHeight="1">
      <c r="A193" s="7"/>
      <c r="B193" s="17" t="s">
        <v>189</v>
      </c>
      <c r="C193" s="9" t="s">
        <v>6</v>
      </c>
      <c r="D193" s="9">
        <v>1</v>
      </c>
      <c r="E193" s="83"/>
      <c r="F193" s="38"/>
      <c r="G193" s="33">
        <f t="shared" si="16"/>
        <v>0</v>
      </c>
    </row>
    <row r="194" spans="1:8" ht="24" customHeight="1">
      <c r="A194" s="7"/>
      <c r="B194" s="17" t="s">
        <v>190</v>
      </c>
      <c r="C194" s="9" t="s">
        <v>6</v>
      </c>
      <c r="D194" s="9">
        <v>1</v>
      </c>
      <c r="E194" s="83"/>
      <c r="F194" s="38"/>
      <c r="G194" s="33">
        <f t="shared" si="16"/>
        <v>0</v>
      </c>
    </row>
    <row r="195" spans="1:8" ht="24" customHeight="1">
      <c r="A195" s="7"/>
      <c r="B195" s="17" t="s">
        <v>191</v>
      </c>
      <c r="C195" s="9" t="s">
        <v>6</v>
      </c>
      <c r="D195" s="9">
        <v>1</v>
      </c>
      <c r="E195" s="83"/>
      <c r="F195" s="38"/>
      <c r="G195" s="33">
        <f t="shared" si="16"/>
        <v>0</v>
      </c>
    </row>
    <row r="196" spans="1:8" ht="24" customHeight="1">
      <c r="A196" s="7"/>
      <c r="B196" s="17" t="s">
        <v>192</v>
      </c>
      <c r="C196" s="9" t="s">
        <v>6</v>
      </c>
      <c r="D196" s="9">
        <v>1</v>
      </c>
      <c r="E196" s="83"/>
      <c r="F196" s="91"/>
      <c r="G196" s="33">
        <f t="shared" si="16"/>
        <v>0</v>
      </c>
    </row>
    <row r="197" spans="1:8" ht="24" customHeight="1">
      <c r="A197" s="7"/>
      <c r="B197" s="17" t="s">
        <v>193</v>
      </c>
      <c r="C197" s="9" t="s">
        <v>6</v>
      </c>
      <c r="D197" s="9">
        <v>1</v>
      </c>
      <c r="E197" s="83"/>
      <c r="F197" s="91"/>
      <c r="G197" s="33">
        <f t="shared" si="16"/>
        <v>0</v>
      </c>
    </row>
    <row r="198" spans="1:8" ht="24" customHeight="1">
      <c r="A198" s="7"/>
      <c r="B198" s="17" t="s">
        <v>194</v>
      </c>
      <c r="C198" s="9" t="s">
        <v>6</v>
      </c>
      <c r="D198" s="9">
        <v>1</v>
      </c>
      <c r="E198" s="83"/>
      <c r="F198" s="91"/>
      <c r="G198" s="33">
        <f t="shared" si="16"/>
        <v>0</v>
      </c>
    </row>
    <row r="199" spans="1:8" ht="24" customHeight="1">
      <c r="A199" s="7"/>
      <c r="B199" s="17" t="s">
        <v>195</v>
      </c>
      <c r="C199" s="9" t="s">
        <v>6</v>
      </c>
      <c r="D199" s="9">
        <v>1</v>
      </c>
      <c r="E199" s="83"/>
      <c r="F199" s="91"/>
      <c r="G199" s="33">
        <f t="shared" si="16"/>
        <v>0</v>
      </c>
    </row>
    <row r="200" spans="1:8" ht="24" customHeight="1">
      <c r="A200" s="7"/>
      <c r="B200" s="17" t="s">
        <v>196</v>
      </c>
      <c r="C200" s="9" t="s">
        <v>6</v>
      </c>
      <c r="D200" s="9">
        <v>1</v>
      </c>
      <c r="E200" s="83"/>
      <c r="F200" s="91"/>
      <c r="G200" s="33">
        <f t="shared" si="16"/>
        <v>0</v>
      </c>
    </row>
    <row r="201" spans="1:8" ht="24" customHeight="1" thickBot="1">
      <c r="A201" s="19"/>
      <c r="B201" s="17" t="s">
        <v>197</v>
      </c>
      <c r="C201" s="9" t="s">
        <v>6</v>
      </c>
      <c r="D201" s="9">
        <v>1</v>
      </c>
      <c r="E201" s="83"/>
      <c r="F201" s="91"/>
      <c r="G201" s="39" t="s">
        <v>14</v>
      </c>
    </row>
    <row r="202" spans="1:8" s="1" customFormat="1" ht="33" customHeight="1" thickTop="1" thickBot="1">
      <c r="A202" s="86"/>
      <c r="B202" s="87" t="s">
        <v>55</v>
      </c>
      <c r="C202" s="86"/>
      <c r="D202" s="86"/>
      <c r="E202" s="86"/>
      <c r="F202" s="88"/>
      <c r="G202" s="89">
        <f>SUM(G167:G201)</f>
        <v>0</v>
      </c>
    </row>
    <row r="203" spans="1:8" ht="33" customHeight="1" thickTop="1">
      <c r="A203" s="80" t="s">
        <v>56</v>
      </c>
      <c r="B203" s="81" t="s">
        <v>88</v>
      </c>
      <c r="C203" s="82"/>
      <c r="D203" s="82"/>
      <c r="E203" s="82"/>
      <c r="F203" s="36"/>
      <c r="G203" s="33"/>
    </row>
    <row r="204" spans="1:8" s="1" customFormat="1" ht="25.5">
      <c r="A204" s="9"/>
      <c r="B204" s="82" t="s">
        <v>10</v>
      </c>
      <c r="C204" s="9"/>
      <c r="D204" s="9"/>
      <c r="E204" s="9"/>
      <c r="F204" s="36"/>
      <c r="G204" s="33"/>
    </row>
    <row r="205" spans="1:8" s="1" customFormat="1" ht="20.25" customHeight="1">
      <c r="A205" s="9"/>
      <c r="B205" s="18" t="s">
        <v>198</v>
      </c>
      <c r="C205" s="9" t="s">
        <v>6</v>
      </c>
      <c r="D205" s="9">
        <v>2</v>
      </c>
      <c r="E205" s="83"/>
      <c r="F205" s="38"/>
      <c r="G205" s="33">
        <f>E205*F205</f>
        <v>0</v>
      </c>
    </row>
    <row r="206" spans="1:8" s="1" customFormat="1" ht="20.25" customHeight="1">
      <c r="A206" s="9"/>
      <c r="B206" s="18" t="s">
        <v>199</v>
      </c>
      <c r="C206" s="9"/>
      <c r="D206" s="9"/>
      <c r="E206" s="83"/>
      <c r="F206" s="38"/>
      <c r="G206" s="33"/>
    </row>
    <row r="207" spans="1:8" ht="18" customHeight="1">
      <c r="A207" s="8"/>
      <c r="B207" s="12" t="s">
        <v>247</v>
      </c>
      <c r="C207" s="9" t="s">
        <v>7</v>
      </c>
      <c r="D207" s="9">
        <v>110</v>
      </c>
      <c r="E207" s="83"/>
      <c r="F207" s="38"/>
      <c r="G207" s="33">
        <f>E207*F207</f>
        <v>0</v>
      </c>
      <c r="H207" s="13"/>
    </row>
    <row r="208" spans="1:8" ht="18" customHeight="1">
      <c r="A208" s="8"/>
      <c r="B208" s="12" t="s">
        <v>248</v>
      </c>
      <c r="C208" s="9" t="s">
        <v>8</v>
      </c>
      <c r="D208" s="9">
        <v>1</v>
      </c>
      <c r="E208" s="83"/>
      <c r="F208" s="38"/>
      <c r="G208" s="33">
        <f t="shared" ref="G208:G211" si="17">E208*F208</f>
        <v>0</v>
      </c>
      <c r="H208" s="13"/>
    </row>
    <row r="209" spans="1:8" ht="18" customHeight="1">
      <c r="A209" s="8"/>
      <c r="B209" s="12" t="s">
        <v>249</v>
      </c>
      <c r="C209" s="9" t="s">
        <v>7</v>
      </c>
      <c r="D209" s="9">
        <v>90</v>
      </c>
      <c r="E209" s="83"/>
      <c r="F209" s="38"/>
      <c r="G209" s="33">
        <f t="shared" si="17"/>
        <v>0</v>
      </c>
      <c r="H209" s="13"/>
    </row>
    <row r="210" spans="1:8" ht="18" customHeight="1">
      <c r="A210" s="8"/>
      <c r="B210" s="12" t="s">
        <v>219</v>
      </c>
      <c r="C210" s="9" t="s">
        <v>6</v>
      </c>
      <c r="D210" s="9">
        <v>1</v>
      </c>
      <c r="E210" s="83"/>
      <c r="F210" s="38"/>
      <c r="G210" s="33">
        <f t="shared" si="17"/>
        <v>0</v>
      </c>
      <c r="H210" s="13"/>
    </row>
    <row r="211" spans="1:8" ht="18" customHeight="1">
      <c r="A211" s="8"/>
      <c r="B211" s="12" t="s">
        <v>250</v>
      </c>
      <c r="C211" s="9" t="s">
        <v>8</v>
      </c>
      <c r="D211" s="9">
        <v>4</v>
      </c>
      <c r="E211" s="83"/>
      <c r="F211" s="38"/>
      <c r="G211" s="33">
        <f t="shared" si="17"/>
        <v>0</v>
      </c>
      <c r="H211" s="13"/>
    </row>
    <row r="212" spans="1:8" s="1" customFormat="1" ht="21" customHeight="1">
      <c r="A212" s="9"/>
      <c r="B212" s="18" t="s">
        <v>200</v>
      </c>
      <c r="C212" s="9"/>
      <c r="D212" s="9"/>
      <c r="E212" s="83"/>
      <c r="F212" s="38"/>
      <c r="G212" s="33"/>
    </row>
    <row r="213" spans="1:8" ht="18" customHeight="1">
      <c r="A213" s="8"/>
      <c r="B213" s="12" t="s">
        <v>247</v>
      </c>
      <c r="C213" s="9" t="s">
        <v>7</v>
      </c>
      <c r="D213" s="9">
        <v>70</v>
      </c>
      <c r="E213" s="83"/>
      <c r="F213" s="38"/>
      <c r="G213" s="33">
        <f>E213*F213</f>
        <v>0</v>
      </c>
      <c r="H213" s="13"/>
    </row>
    <row r="214" spans="1:8" ht="18" customHeight="1">
      <c r="A214" s="8"/>
      <c r="B214" s="12" t="s">
        <v>248</v>
      </c>
      <c r="C214" s="9" t="s">
        <v>8</v>
      </c>
      <c r="D214" s="9">
        <v>1</v>
      </c>
      <c r="E214" s="83"/>
      <c r="F214" s="38"/>
      <c r="G214" s="33">
        <f t="shared" ref="G214:G217" si="18">E214*F214</f>
        <v>0</v>
      </c>
      <c r="H214" s="13"/>
    </row>
    <row r="215" spans="1:8" ht="18" customHeight="1">
      <c r="A215" s="8"/>
      <c r="B215" s="12" t="s">
        <v>249</v>
      </c>
      <c r="C215" s="9" t="s">
        <v>7</v>
      </c>
      <c r="D215" s="9">
        <v>60</v>
      </c>
      <c r="E215" s="83"/>
      <c r="F215" s="38"/>
      <c r="G215" s="33">
        <f t="shared" si="18"/>
        <v>0</v>
      </c>
      <c r="H215" s="13"/>
    </row>
    <row r="216" spans="1:8" ht="18" customHeight="1">
      <c r="A216" s="8"/>
      <c r="B216" s="12" t="s">
        <v>219</v>
      </c>
      <c r="C216" s="9" t="s">
        <v>6</v>
      </c>
      <c r="D216" s="9">
        <v>1</v>
      </c>
      <c r="E216" s="83"/>
      <c r="F216" s="38"/>
      <c r="G216" s="33">
        <f t="shared" si="18"/>
        <v>0</v>
      </c>
      <c r="H216" s="13"/>
    </row>
    <row r="217" spans="1:8" ht="18" customHeight="1">
      <c r="A217" s="8"/>
      <c r="B217" s="12" t="s">
        <v>256</v>
      </c>
      <c r="C217" s="9" t="s">
        <v>8</v>
      </c>
      <c r="D217" s="9">
        <v>2</v>
      </c>
      <c r="E217" s="83"/>
      <c r="F217" s="38"/>
      <c r="G217" s="33">
        <f t="shared" si="18"/>
        <v>0</v>
      </c>
      <c r="H217" s="13"/>
    </row>
    <row r="218" spans="1:8" s="1" customFormat="1" ht="21" customHeight="1">
      <c r="A218" s="9"/>
      <c r="B218" s="18" t="s">
        <v>201</v>
      </c>
      <c r="C218" s="9"/>
      <c r="D218" s="9"/>
      <c r="E218" s="83"/>
      <c r="F218" s="38"/>
      <c r="G218" s="33"/>
    </row>
    <row r="219" spans="1:8" ht="18" customHeight="1">
      <c r="A219" s="8"/>
      <c r="B219" s="12" t="s">
        <v>251</v>
      </c>
      <c r="C219" s="9" t="s">
        <v>7</v>
      </c>
      <c r="D219" s="9">
        <v>75</v>
      </c>
      <c r="E219" s="83"/>
      <c r="F219" s="38"/>
      <c r="G219" s="33">
        <f>E219*F219</f>
        <v>0</v>
      </c>
      <c r="H219" s="13"/>
    </row>
    <row r="220" spans="1:8" ht="18" customHeight="1">
      <c r="A220" s="8"/>
      <c r="B220" s="12" t="s">
        <v>252</v>
      </c>
      <c r="C220" s="9" t="s">
        <v>6</v>
      </c>
      <c r="D220" s="9">
        <v>1</v>
      </c>
      <c r="E220" s="83"/>
      <c r="F220" s="38"/>
      <c r="G220" s="33">
        <f>E220*F220</f>
        <v>0</v>
      </c>
      <c r="H220" s="13"/>
    </row>
    <row r="221" spans="1:8" ht="18" customHeight="1">
      <c r="A221" s="8"/>
      <c r="B221" s="12" t="s">
        <v>253</v>
      </c>
      <c r="C221" s="9" t="s">
        <v>6</v>
      </c>
      <c r="D221" s="9">
        <v>1</v>
      </c>
      <c r="E221" s="83"/>
      <c r="F221" s="38"/>
      <c r="G221" s="39" t="s">
        <v>14</v>
      </c>
      <c r="H221" s="13"/>
    </row>
    <row r="222" spans="1:8" ht="18" customHeight="1">
      <c r="A222" s="8"/>
      <c r="B222" s="12" t="s">
        <v>254</v>
      </c>
      <c r="C222" s="9" t="s">
        <v>6</v>
      </c>
      <c r="D222" s="9">
        <v>1</v>
      </c>
      <c r="E222" s="83"/>
      <c r="F222" s="38"/>
      <c r="G222" s="39" t="s">
        <v>14</v>
      </c>
      <c r="H222" s="13"/>
    </row>
    <row r="223" spans="1:8" ht="18" customHeight="1">
      <c r="A223" s="8"/>
      <c r="B223" s="12" t="s">
        <v>255</v>
      </c>
      <c r="C223" s="9" t="s">
        <v>6</v>
      </c>
      <c r="D223" s="9">
        <v>1</v>
      </c>
      <c r="E223" s="83"/>
      <c r="F223" s="38"/>
      <c r="G223" s="39" t="s">
        <v>14</v>
      </c>
      <c r="H223" s="13"/>
    </row>
    <row r="224" spans="1:8" s="1" customFormat="1" ht="21" customHeight="1">
      <c r="A224" s="9"/>
      <c r="B224" s="18" t="s">
        <v>202</v>
      </c>
      <c r="C224" s="9" t="s">
        <v>8</v>
      </c>
      <c r="D224" s="9">
        <v>212</v>
      </c>
      <c r="E224" s="83"/>
      <c r="F224" s="38"/>
      <c r="G224" s="33">
        <f>E224*F224</f>
        <v>0</v>
      </c>
    </row>
    <row r="225" spans="1:7" s="1" customFormat="1" ht="21" customHeight="1">
      <c r="A225" s="9"/>
      <c r="B225" s="18" t="s">
        <v>203</v>
      </c>
      <c r="C225" s="9" t="s">
        <v>6</v>
      </c>
      <c r="D225" s="9">
        <v>1</v>
      </c>
      <c r="E225" s="83"/>
      <c r="F225" s="38"/>
      <c r="G225" s="33">
        <f t="shared" ref="G225:G229" si="19">E225*F225</f>
        <v>0</v>
      </c>
    </row>
    <row r="226" spans="1:7" s="1" customFormat="1" ht="21" customHeight="1">
      <c r="A226" s="9"/>
      <c r="B226" s="18" t="s">
        <v>204</v>
      </c>
      <c r="C226" s="9" t="s">
        <v>7</v>
      </c>
      <c r="D226" s="9"/>
      <c r="E226" s="83"/>
      <c r="F226" s="38"/>
      <c r="G226" s="33">
        <f t="shared" si="19"/>
        <v>0</v>
      </c>
    </row>
    <row r="227" spans="1:7" s="1" customFormat="1" ht="21" customHeight="1">
      <c r="A227" s="9"/>
      <c r="B227" s="18" t="s">
        <v>205</v>
      </c>
      <c r="C227" s="9" t="s">
        <v>6</v>
      </c>
      <c r="D227" s="9">
        <v>1</v>
      </c>
      <c r="E227" s="83"/>
      <c r="F227" s="38"/>
      <c r="G227" s="33">
        <f t="shared" si="19"/>
        <v>0</v>
      </c>
    </row>
    <row r="228" spans="1:7" s="1" customFormat="1" ht="21" customHeight="1">
      <c r="A228" s="9"/>
      <c r="B228" s="18" t="s">
        <v>206</v>
      </c>
      <c r="C228" s="9" t="s">
        <v>6</v>
      </c>
      <c r="D228" s="9">
        <v>4</v>
      </c>
      <c r="E228" s="83"/>
      <c r="F228" s="38"/>
      <c r="G228" s="33">
        <f t="shared" si="19"/>
        <v>0</v>
      </c>
    </row>
    <row r="229" spans="1:7" s="1" customFormat="1" ht="21" customHeight="1">
      <c r="A229" s="9"/>
      <c r="B229" s="18" t="s">
        <v>207</v>
      </c>
      <c r="C229" s="9" t="s">
        <v>6</v>
      </c>
      <c r="D229" s="9">
        <v>1</v>
      </c>
      <c r="E229" s="83"/>
      <c r="F229" s="38"/>
      <c r="G229" s="33">
        <f t="shared" si="19"/>
        <v>0</v>
      </c>
    </row>
    <row r="230" spans="1:7" s="1" customFormat="1" ht="21" customHeight="1" thickBot="1">
      <c r="A230" s="9"/>
      <c r="B230" s="18" t="s">
        <v>208</v>
      </c>
      <c r="C230" s="9" t="s">
        <v>6</v>
      </c>
      <c r="D230" s="9">
        <v>1</v>
      </c>
      <c r="E230" s="83"/>
      <c r="F230" s="38"/>
      <c r="G230" s="39" t="s">
        <v>14</v>
      </c>
    </row>
    <row r="231" spans="1:7" s="1" customFormat="1" ht="33" customHeight="1" thickTop="1" thickBot="1">
      <c r="A231" s="86"/>
      <c r="B231" s="87" t="s">
        <v>57</v>
      </c>
      <c r="C231" s="86"/>
      <c r="D231" s="86"/>
      <c r="E231" s="86"/>
      <c r="F231" s="88"/>
      <c r="G231" s="89">
        <f>SUM(G205:G230)</f>
        <v>0</v>
      </c>
    </row>
    <row r="232" spans="1:7" ht="33" customHeight="1" thickTop="1">
      <c r="A232" s="80" t="s">
        <v>58</v>
      </c>
      <c r="B232" s="81" t="s">
        <v>27</v>
      </c>
      <c r="C232" s="82"/>
      <c r="D232" s="82"/>
      <c r="E232" s="82"/>
      <c r="F232" s="36"/>
      <c r="G232" s="33"/>
    </row>
    <row r="233" spans="1:7" s="1" customFormat="1" ht="25.5">
      <c r="A233" s="9"/>
      <c r="B233" s="82" t="s">
        <v>10</v>
      </c>
      <c r="C233" s="9"/>
      <c r="D233" s="9"/>
      <c r="E233" s="9"/>
      <c r="F233" s="36"/>
      <c r="G233" s="33"/>
    </row>
    <row r="234" spans="1:7" s="1" customFormat="1" ht="21" customHeight="1">
      <c r="A234" s="9"/>
      <c r="B234" s="18" t="s">
        <v>209</v>
      </c>
      <c r="C234" s="9" t="s">
        <v>6</v>
      </c>
      <c r="D234" s="9">
        <v>6</v>
      </c>
      <c r="E234" s="83"/>
      <c r="F234" s="38"/>
      <c r="G234" s="33">
        <f>E234*F234</f>
        <v>0</v>
      </c>
    </row>
    <row r="235" spans="1:7" s="1" customFormat="1" ht="21" customHeight="1">
      <c r="A235" s="9"/>
      <c r="B235" s="18" t="s">
        <v>210</v>
      </c>
      <c r="C235" s="9" t="s">
        <v>6</v>
      </c>
      <c r="D235" s="9">
        <v>2</v>
      </c>
      <c r="E235" s="83"/>
      <c r="F235" s="38"/>
      <c r="G235" s="33">
        <f t="shared" ref="G235:G238" si="20">E235*F235</f>
        <v>0</v>
      </c>
    </row>
    <row r="236" spans="1:7" s="1" customFormat="1" ht="21" customHeight="1">
      <c r="A236" s="9"/>
      <c r="B236" s="18" t="s">
        <v>211</v>
      </c>
      <c r="C236" s="9" t="s">
        <v>6</v>
      </c>
      <c r="D236" s="9">
        <v>1</v>
      </c>
      <c r="E236" s="83"/>
      <c r="F236" s="38"/>
      <c r="G236" s="33">
        <f t="shared" si="20"/>
        <v>0</v>
      </c>
    </row>
    <row r="237" spans="1:7" s="1" customFormat="1" ht="21" customHeight="1">
      <c r="A237" s="9"/>
      <c r="B237" s="18" t="s">
        <v>212</v>
      </c>
      <c r="C237" s="9" t="s">
        <v>6</v>
      </c>
      <c r="D237" s="9">
        <v>4</v>
      </c>
      <c r="E237" s="83"/>
      <c r="F237" s="38"/>
      <c r="G237" s="33">
        <f t="shared" si="20"/>
        <v>0</v>
      </c>
    </row>
    <row r="238" spans="1:7" s="1" customFormat="1" ht="21" customHeight="1" thickBot="1">
      <c r="A238" s="9"/>
      <c r="B238" s="18" t="s">
        <v>207</v>
      </c>
      <c r="C238" s="9" t="s">
        <v>6</v>
      </c>
      <c r="D238" s="9">
        <v>1</v>
      </c>
      <c r="E238" s="83"/>
      <c r="F238" s="38"/>
      <c r="G238" s="33">
        <f t="shared" si="20"/>
        <v>0</v>
      </c>
    </row>
    <row r="239" spans="1:7" s="1" customFormat="1" ht="33" customHeight="1" thickTop="1" thickBot="1">
      <c r="A239" s="86"/>
      <c r="B239" s="87" t="s">
        <v>60</v>
      </c>
      <c r="C239" s="86"/>
      <c r="D239" s="86"/>
      <c r="E239" s="86"/>
      <c r="F239" s="88"/>
      <c r="G239" s="89">
        <f>SUM(G234:G238)</f>
        <v>0</v>
      </c>
    </row>
    <row r="240" spans="1:7" s="1" customFormat="1" hidden="1">
      <c r="A240" s="200"/>
      <c r="B240" s="195"/>
      <c r="C240" s="200"/>
      <c r="D240" s="200"/>
      <c r="E240" s="200"/>
      <c r="F240" s="201"/>
      <c r="G240" s="202"/>
    </row>
    <row r="241" spans="1:7" ht="33" customHeight="1" thickTop="1">
      <c r="A241" s="80" t="s">
        <v>61</v>
      </c>
      <c r="B241" s="81" t="s">
        <v>86</v>
      </c>
      <c r="C241" s="82"/>
      <c r="D241" s="82"/>
      <c r="E241" s="82"/>
      <c r="F241" s="36"/>
      <c r="G241" s="33"/>
    </row>
    <row r="242" spans="1:7" s="1" customFormat="1" ht="25.5">
      <c r="A242" s="9"/>
      <c r="B242" s="82" t="s">
        <v>10</v>
      </c>
      <c r="C242" s="9"/>
      <c r="D242" s="9"/>
      <c r="E242" s="9"/>
      <c r="F242" s="36"/>
      <c r="G242" s="33"/>
    </row>
    <row r="243" spans="1:7" s="1" customFormat="1" ht="21" customHeight="1">
      <c r="A243" s="9"/>
      <c r="B243" s="18" t="s">
        <v>213</v>
      </c>
      <c r="C243" s="9" t="s">
        <v>8</v>
      </c>
      <c r="D243" s="9">
        <v>1</v>
      </c>
      <c r="E243" s="83"/>
      <c r="F243" s="38"/>
      <c r="G243" s="33">
        <f>E243*F243</f>
        <v>0</v>
      </c>
    </row>
    <row r="244" spans="1:7" s="1" customFormat="1" ht="21" customHeight="1" thickBot="1">
      <c r="A244" s="9"/>
      <c r="B244" s="18" t="s">
        <v>207</v>
      </c>
      <c r="C244" s="9" t="s">
        <v>6</v>
      </c>
      <c r="D244" s="9">
        <v>1</v>
      </c>
      <c r="E244" s="83"/>
      <c r="F244" s="38"/>
      <c r="G244" s="33">
        <f>E244*F244</f>
        <v>0</v>
      </c>
    </row>
    <row r="245" spans="1:7" s="1" customFormat="1" ht="28.5" customHeight="1" thickTop="1" thickBot="1">
      <c r="A245" s="86"/>
      <c r="B245" s="87" t="s">
        <v>59</v>
      </c>
      <c r="C245" s="86"/>
      <c r="D245" s="86"/>
      <c r="E245" s="86"/>
      <c r="F245" s="88"/>
      <c r="G245" s="89">
        <f>SUM(G243:G244)</f>
        <v>0</v>
      </c>
    </row>
    <row r="246" spans="1:7" ht="33" customHeight="1" thickTop="1">
      <c r="A246" s="80" t="s">
        <v>63</v>
      </c>
      <c r="B246" s="81" t="s">
        <v>89</v>
      </c>
      <c r="C246" s="82"/>
      <c r="D246" s="82"/>
      <c r="E246" s="82"/>
      <c r="F246" s="36"/>
      <c r="G246" s="33"/>
    </row>
    <row r="247" spans="1:7" s="1" customFormat="1" ht="28.5" customHeight="1">
      <c r="A247" s="9"/>
      <c r="B247" s="82" t="s">
        <v>10</v>
      </c>
      <c r="C247" s="9"/>
      <c r="D247" s="9"/>
      <c r="E247" s="9"/>
      <c r="F247" s="36"/>
      <c r="G247" s="33"/>
    </row>
    <row r="248" spans="1:7" s="1" customFormat="1" ht="30" customHeight="1">
      <c r="A248" s="9"/>
      <c r="B248" s="18" t="s">
        <v>215</v>
      </c>
      <c r="C248" s="9" t="s">
        <v>6</v>
      </c>
      <c r="D248" s="9">
        <v>1</v>
      </c>
      <c r="E248" s="83"/>
      <c r="F248" s="38"/>
      <c r="G248" s="33">
        <f>E248*F248</f>
        <v>0</v>
      </c>
    </row>
    <row r="249" spans="1:7" s="1" customFormat="1" ht="24" customHeight="1" thickBot="1">
      <c r="A249" s="9"/>
      <c r="B249" s="18" t="s">
        <v>207</v>
      </c>
      <c r="C249" s="9" t="s">
        <v>6</v>
      </c>
      <c r="D249" s="9">
        <v>1</v>
      </c>
      <c r="E249" s="83"/>
      <c r="F249" s="38"/>
      <c r="G249" s="33">
        <f>E249*F249</f>
        <v>0</v>
      </c>
    </row>
    <row r="250" spans="1:7" s="1" customFormat="1" ht="33" customHeight="1" thickTop="1" thickBot="1">
      <c r="A250" s="86"/>
      <c r="B250" s="87" t="s">
        <v>64</v>
      </c>
      <c r="C250" s="86"/>
      <c r="D250" s="86"/>
      <c r="E250" s="86"/>
      <c r="F250" s="88"/>
      <c r="G250" s="89">
        <f>SUM(G248:G249)</f>
        <v>0</v>
      </c>
    </row>
    <row r="251" spans="1:7" ht="33" customHeight="1" thickTop="1">
      <c r="A251" s="80" t="s">
        <v>69</v>
      </c>
      <c r="B251" s="81" t="s">
        <v>90</v>
      </c>
      <c r="C251" s="82"/>
      <c r="D251" s="82"/>
      <c r="E251" s="82"/>
      <c r="F251" s="36"/>
      <c r="G251" s="33"/>
    </row>
    <row r="252" spans="1:7" s="1" customFormat="1" ht="25.5">
      <c r="A252" s="9"/>
      <c r="B252" s="82" t="s">
        <v>10</v>
      </c>
      <c r="C252" s="9"/>
      <c r="D252" s="9"/>
      <c r="E252" s="9"/>
      <c r="F252" s="36"/>
      <c r="G252" s="33"/>
    </row>
    <row r="253" spans="1:7" s="1" customFormat="1" ht="24" customHeight="1">
      <c r="A253" s="9"/>
      <c r="B253" s="18" t="s">
        <v>286</v>
      </c>
      <c r="C253" s="9" t="s">
        <v>8</v>
      </c>
      <c r="D253" s="9">
        <v>2</v>
      </c>
      <c r="E253" s="83"/>
      <c r="F253" s="38"/>
      <c r="G253" s="33">
        <f>E253*F253</f>
        <v>0</v>
      </c>
    </row>
    <row r="254" spans="1:7" s="1" customFormat="1" ht="24" customHeight="1">
      <c r="A254" s="9"/>
      <c r="B254" s="18" t="s">
        <v>216</v>
      </c>
      <c r="C254" s="9" t="s">
        <v>8</v>
      </c>
      <c r="D254" s="9">
        <v>5</v>
      </c>
      <c r="E254" s="83"/>
      <c r="F254" s="38"/>
      <c r="G254" s="33">
        <f t="shared" ref="G254:G255" si="21">E254*F254</f>
        <v>0</v>
      </c>
    </row>
    <row r="255" spans="1:7" s="1" customFormat="1" ht="24" customHeight="1" thickBot="1">
      <c r="A255" s="9"/>
      <c r="B255" s="18" t="s">
        <v>207</v>
      </c>
      <c r="C255" s="9" t="s">
        <v>6</v>
      </c>
      <c r="D255" s="9">
        <v>1</v>
      </c>
      <c r="E255" s="83"/>
      <c r="F255" s="38"/>
      <c r="G255" s="33">
        <f t="shared" si="21"/>
        <v>0</v>
      </c>
    </row>
    <row r="256" spans="1:7" s="1" customFormat="1" ht="33" customHeight="1" thickTop="1" thickBot="1">
      <c r="A256" s="86"/>
      <c r="B256" s="87" t="s">
        <v>70</v>
      </c>
      <c r="C256" s="86"/>
      <c r="D256" s="86"/>
      <c r="E256" s="86"/>
      <c r="F256" s="88"/>
      <c r="G256" s="89">
        <f>SUM(G253:G255)</f>
        <v>0</v>
      </c>
    </row>
    <row r="257" spans="1:256" ht="33" customHeight="1" thickTop="1">
      <c r="A257" s="80" t="s">
        <v>79</v>
      </c>
      <c r="B257" s="81" t="s">
        <v>85</v>
      </c>
      <c r="C257" s="82"/>
      <c r="D257" s="82"/>
      <c r="E257" s="82"/>
      <c r="F257" s="36"/>
      <c r="G257" s="33"/>
    </row>
    <row r="258" spans="1:256" s="1" customFormat="1" ht="25.5">
      <c r="A258" s="9"/>
      <c r="B258" s="82" t="s">
        <v>10</v>
      </c>
      <c r="C258" s="9"/>
      <c r="D258" s="9"/>
      <c r="E258" s="9"/>
      <c r="F258" s="36"/>
      <c r="G258" s="33"/>
    </row>
    <row r="259" spans="1:256" s="1" customFormat="1" ht="24" customHeight="1">
      <c r="A259" s="9"/>
      <c r="B259" s="18" t="s">
        <v>217</v>
      </c>
      <c r="C259" s="9" t="s">
        <v>8</v>
      </c>
      <c r="D259" s="9">
        <v>1</v>
      </c>
      <c r="E259" s="83"/>
      <c r="F259" s="38"/>
      <c r="G259" s="33">
        <f>E259*F259</f>
        <v>0</v>
      </c>
    </row>
    <row r="260" spans="1:256" s="1" customFormat="1" ht="24" customHeight="1" thickBot="1">
      <c r="A260" s="9"/>
      <c r="B260" s="18" t="s">
        <v>207</v>
      </c>
      <c r="C260" s="9" t="s">
        <v>6</v>
      </c>
      <c r="D260" s="9">
        <v>1</v>
      </c>
      <c r="E260" s="83"/>
      <c r="F260" s="38"/>
      <c r="G260" s="33">
        <f>E260*F260</f>
        <v>0</v>
      </c>
    </row>
    <row r="261" spans="1:256" s="1" customFormat="1" ht="33" customHeight="1" thickTop="1" thickBot="1">
      <c r="A261" s="86"/>
      <c r="B261" s="87" t="s">
        <v>80</v>
      </c>
      <c r="C261" s="86"/>
      <c r="D261" s="86"/>
      <c r="E261" s="86"/>
      <c r="F261" s="88"/>
      <c r="G261" s="89">
        <f>SUM(G259:G260)</f>
        <v>0</v>
      </c>
    </row>
    <row r="262" spans="1:256" s="1" customFormat="1" ht="21" customHeight="1" thickTop="1" thickBot="1">
      <c r="A262" s="14"/>
      <c r="B262" s="14"/>
      <c r="C262" s="14"/>
      <c r="D262" s="14"/>
      <c r="E262" s="14"/>
      <c r="F262" s="40"/>
      <c r="G262" s="35"/>
    </row>
    <row r="263" spans="1:256" s="142" customFormat="1" ht="33" customHeight="1" thickBot="1">
      <c r="A263" s="140"/>
      <c r="B263" s="135" t="s">
        <v>262</v>
      </c>
      <c r="C263" s="141"/>
      <c r="D263" s="140"/>
      <c r="E263" s="140"/>
      <c r="F263" s="140"/>
      <c r="G263" s="143">
        <f>SUM(G164+G202+G231+G239+G245+G250+G256+G261)</f>
        <v>0</v>
      </c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  <c r="BI263" s="139"/>
      <c r="BJ263" s="139"/>
      <c r="BK263" s="139"/>
      <c r="BL263" s="139"/>
      <c r="BM263" s="139"/>
      <c r="BN263" s="139"/>
      <c r="BO263" s="139"/>
      <c r="BP263" s="139"/>
      <c r="BQ263" s="139"/>
      <c r="BR263" s="139"/>
      <c r="BS263" s="139"/>
      <c r="BT263" s="139"/>
      <c r="BU263" s="139"/>
      <c r="BV263" s="139"/>
      <c r="BW263" s="139"/>
      <c r="BX263" s="139"/>
      <c r="BY263" s="139"/>
      <c r="BZ263" s="139"/>
      <c r="CA263" s="139"/>
      <c r="CB263" s="139"/>
      <c r="CC263" s="139"/>
      <c r="CD263" s="139"/>
      <c r="CE263" s="139"/>
      <c r="CF263" s="139"/>
      <c r="CG263" s="139"/>
      <c r="CH263" s="139"/>
      <c r="CI263" s="139"/>
      <c r="CJ263" s="139"/>
      <c r="CK263" s="139"/>
      <c r="CL263" s="139"/>
      <c r="CM263" s="139"/>
      <c r="CN263" s="139"/>
      <c r="CO263" s="139"/>
      <c r="CP263" s="139"/>
      <c r="CQ263" s="139"/>
      <c r="CR263" s="139"/>
      <c r="CS263" s="139"/>
      <c r="CT263" s="139"/>
      <c r="CU263" s="139"/>
      <c r="CV263" s="139"/>
      <c r="CW263" s="139"/>
      <c r="CX263" s="139"/>
      <c r="CY263" s="139"/>
      <c r="CZ263" s="139"/>
      <c r="DA263" s="139"/>
      <c r="DB263" s="139"/>
      <c r="DC263" s="139"/>
      <c r="DD263" s="139"/>
      <c r="DE263" s="139"/>
      <c r="DF263" s="139"/>
      <c r="DG263" s="139"/>
      <c r="DH263" s="139"/>
      <c r="DI263" s="139"/>
      <c r="DJ263" s="139"/>
      <c r="DK263" s="139"/>
      <c r="DL263" s="139"/>
      <c r="DM263" s="139"/>
      <c r="DN263" s="139"/>
      <c r="DO263" s="139"/>
      <c r="DP263" s="139"/>
      <c r="DQ263" s="139"/>
      <c r="DR263" s="139"/>
      <c r="DS263" s="139"/>
      <c r="DT263" s="139"/>
      <c r="DU263" s="139"/>
      <c r="DV263" s="139"/>
      <c r="DW263" s="139"/>
      <c r="DX263" s="139"/>
      <c r="DY263" s="139"/>
      <c r="DZ263" s="139"/>
      <c r="EA263" s="139"/>
      <c r="EB263" s="139"/>
      <c r="EC263" s="139"/>
      <c r="ED263" s="139"/>
      <c r="EE263" s="139"/>
      <c r="EF263" s="139"/>
      <c r="EG263" s="139"/>
      <c r="EH263" s="139"/>
      <c r="EI263" s="139"/>
      <c r="EJ263" s="139"/>
      <c r="EK263" s="139"/>
      <c r="EL263" s="139"/>
      <c r="EM263" s="139"/>
      <c r="EN263" s="139"/>
      <c r="EO263" s="139"/>
      <c r="EP263" s="139"/>
      <c r="EQ263" s="139"/>
      <c r="ER263" s="139"/>
      <c r="ES263" s="139"/>
      <c r="ET263" s="139"/>
      <c r="EU263" s="139"/>
      <c r="EV263" s="139"/>
      <c r="EW263" s="139"/>
      <c r="EX263" s="139"/>
      <c r="EY263" s="139"/>
      <c r="EZ263" s="139"/>
      <c r="FA263" s="139"/>
      <c r="FB263" s="139"/>
      <c r="FC263" s="139"/>
      <c r="FD263" s="139"/>
      <c r="FE263" s="139"/>
      <c r="FF263" s="139"/>
      <c r="FG263" s="139"/>
      <c r="FH263" s="139"/>
      <c r="FI263" s="139"/>
      <c r="FJ263" s="139"/>
      <c r="FK263" s="139"/>
      <c r="FL263" s="139"/>
      <c r="FM263" s="139"/>
      <c r="FN263" s="139"/>
      <c r="FO263" s="139"/>
      <c r="FP263" s="139"/>
      <c r="FQ263" s="139"/>
      <c r="FR263" s="139"/>
      <c r="FS263" s="139"/>
      <c r="FT263" s="139"/>
      <c r="FU263" s="139"/>
      <c r="FV263" s="139"/>
      <c r="FW263" s="139"/>
      <c r="FX263" s="139"/>
      <c r="FY263" s="139"/>
      <c r="FZ263" s="139"/>
      <c r="GA263" s="139"/>
      <c r="GB263" s="139"/>
      <c r="GC263" s="139"/>
      <c r="GD263" s="139"/>
      <c r="GE263" s="139"/>
      <c r="GF263" s="139"/>
      <c r="GG263" s="139"/>
      <c r="GH263" s="139"/>
      <c r="GI263" s="139"/>
      <c r="GJ263" s="139"/>
      <c r="GK263" s="139"/>
      <c r="GL263" s="139"/>
      <c r="GM263" s="139"/>
      <c r="GN263" s="139"/>
      <c r="GO263" s="139"/>
      <c r="GP263" s="139"/>
      <c r="GQ263" s="139"/>
      <c r="GR263" s="139"/>
      <c r="GS263" s="139"/>
      <c r="GT263" s="139"/>
      <c r="GU263" s="139"/>
      <c r="GV263" s="139"/>
      <c r="GW263" s="139"/>
      <c r="GX263" s="139"/>
      <c r="GY263" s="139"/>
      <c r="GZ263" s="139"/>
      <c r="HA263" s="139"/>
      <c r="HB263" s="139"/>
      <c r="HC263" s="139"/>
      <c r="HD263" s="139"/>
      <c r="HE263" s="139"/>
      <c r="HF263" s="139"/>
      <c r="HG263" s="139"/>
      <c r="HH263" s="139"/>
      <c r="HI263" s="139"/>
      <c r="HJ263" s="139"/>
      <c r="HK263" s="139"/>
      <c r="HL263" s="139"/>
      <c r="HM263" s="139"/>
      <c r="HN263" s="139"/>
      <c r="HO263" s="139"/>
      <c r="HP263" s="139"/>
      <c r="HQ263" s="139"/>
      <c r="HR263" s="139"/>
      <c r="HS263" s="139"/>
      <c r="HT263" s="139"/>
      <c r="HU263" s="139"/>
      <c r="HV263" s="139"/>
      <c r="HW263" s="139"/>
      <c r="HX263" s="139"/>
      <c r="HY263" s="139"/>
      <c r="HZ263" s="139"/>
      <c r="IA263" s="139"/>
      <c r="IB263" s="139"/>
      <c r="IC263" s="139"/>
      <c r="ID263" s="139"/>
      <c r="IE263" s="139"/>
      <c r="IF263" s="139"/>
      <c r="IG263" s="139"/>
      <c r="IH263" s="139"/>
      <c r="II263" s="139"/>
      <c r="IJ263" s="139"/>
      <c r="IK263" s="139"/>
      <c r="IL263" s="139"/>
      <c r="IM263" s="139"/>
      <c r="IN263" s="139"/>
      <c r="IO263" s="139"/>
      <c r="IP263" s="139"/>
      <c r="IQ263" s="139"/>
      <c r="IR263" s="139"/>
      <c r="IS263" s="139"/>
      <c r="IT263" s="139"/>
      <c r="IU263" s="139"/>
      <c r="IV263" s="139"/>
    </row>
    <row r="264" spans="1:256" s="134" customFormat="1" ht="27" customHeight="1" thickBot="1">
      <c r="A264" s="153"/>
      <c r="B264" s="154"/>
      <c r="C264" s="153"/>
      <c r="D264" s="153"/>
      <c r="E264" s="153"/>
      <c r="F264" s="155"/>
      <c r="G264" s="156"/>
    </row>
    <row r="265" spans="1:256" s="20" customFormat="1" ht="39" customHeight="1" thickTop="1">
      <c r="A265" s="270"/>
      <c r="B265" s="182" t="s">
        <v>280</v>
      </c>
      <c r="C265" s="30"/>
      <c r="D265" s="145"/>
      <c r="E265" s="164"/>
      <c r="F265" s="164"/>
      <c r="G265" s="145">
        <f>G158+G263</f>
        <v>0</v>
      </c>
    </row>
    <row r="266" spans="1:256" s="28" customFormat="1" ht="33" customHeight="1">
      <c r="A266" s="271"/>
      <c r="B266" s="123" t="s">
        <v>67</v>
      </c>
      <c r="C266" s="31"/>
      <c r="D266" s="146"/>
      <c r="E266" s="180"/>
      <c r="F266" s="180"/>
      <c r="G266" s="146">
        <f>G265*20%</f>
        <v>0</v>
      </c>
    </row>
    <row r="267" spans="1:256" s="148" customFormat="1" ht="33" customHeight="1" thickBot="1">
      <c r="A267" s="272"/>
      <c r="B267" s="124" t="s">
        <v>68</v>
      </c>
      <c r="C267" s="181"/>
      <c r="D267" s="147"/>
      <c r="E267" s="181"/>
      <c r="F267" s="181"/>
      <c r="G267" s="147">
        <f>G265+G266</f>
        <v>0</v>
      </c>
    </row>
    <row r="268" spans="1:256" ht="27" customHeight="1" thickTop="1">
      <c r="A268" s="232"/>
      <c r="B268" s="234"/>
      <c r="C268" s="235"/>
      <c r="D268" s="235"/>
      <c r="E268" s="235"/>
      <c r="F268" s="236"/>
      <c r="G268" s="233"/>
    </row>
  </sheetData>
  <mergeCells count="1">
    <mergeCell ref="A265:A267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93" orientation="portrait" r:id="rId1"/>
  <headerFooter alignWithMargins="0">
    <oddHeader>&amp;C&amp;8&amp;K002060HOPITAL LAPEYRONIE – RESTRUCTURATION DES URGENCES PEDIATRIQUES – OPERATION 2
LOT N° 06 - ELECTRICITE CFO CFA SSI</oddHeader>
    <oddFooter>&amp;L&amp;8&amp;K002060BETSO - 06/10/2025 - INDICE 0&amp;C&amp;8&amp;K002060C.D.P.G.F.&amp;R&amp;8&amp;K002060 24.02 -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D24A7-5A42-4E4C-B85E-E7D003394FC5}">
  <dimension ref="A1:H70"/>
  <sheetViews>
    <sheetView view="pageBreakPreview" zoomScaleNormal="125" zoomScaleSheetLayoutView="100" workbookViewId="0">
      <selection activeCell="A33" sqref="A33:G33"/>
    </sheetView>
  </sheetViews>
  <sheetFormatPr baseColWidth="10" defaultRowHeight="12.75"/>
  <cols>
    <col min="1" max="1" width="5.7109375" style="29" customWidth="1"/>
    <col min="2" max="2" width="55.7109375" style="29" customWidth="1"/>
    <col min="3" max="3" width="4.7109375" style="20" customWidth="1"/>
    <col min="4" max="5" width="7.28515625" style="20" customWidth="1"/>
    <col min="6" max="6" width="9.7109375" style="44" customWidth="1"/>
    <col min="7" max="7" width="12.7109375" style="44" customWidth="1"/>
    <col min="8" max="16384" width="11.42578125" style="20"/>
  </cols>
  <sheetData>
    <row r="1" spans="1:7" ht="30" customHeight="1">
      <c r="A1" s="77" t="s">
        <v>4</v>
      </c>
      <c r="B1" s="77" t="s">
        <v>1</v>
      </c>
      <c r="C1" s="114" t="s">
        <v>2</v>
      </c>
      <c r="D1" s="114" t="s">
        <v>3</v>
      </c>
      <c r="E1" s="114" t="s">
        <v>28</v>
      </c>
      <c r="F1" s="115" t="s">
        <v>11</v>
      </c>
      <c r="G1" s="115" t="s">
        <v>29</v>
      </c>
    </row>
    <row r="2" spans="1:7" ht="42" customHeight="1">
      <c r="A2" s="216"/>
      <c r="B2" s="192" t="s">
        <v>260</v>
      </c>
      <c r="C2" s="217"/>
      <c r="D2" s="217"/>
      <c r="E2" s="217"/>
      <c r="F2" s="218"/>
      <c r="G2" s="218"/>
    </row>
    <row r="3" spans="1:7" s="5" customFormat="1" ht="33" customHeight="1">
      <c r="A3" s="80"/>
      <c r="B3" s="81" t="s">
        <v>300</v>
      </c>
      <c r="C3" s="82"/>
      <c r="D3" s="82"/>
      <c r="E3" s="82"/>
      <c r="F3" s="36"/>
      <c r="G3" s="33"/>
    </row>
    <row r="4" spans="1:7" s="1" customFormat="1" ht="28.5" customHeight="1">
      <c r="A4" s="9"/>
      <c r="B4" s="82" t="s">
        <v>10</v>
      </c>
      <c r="C4" s="9"/>
      <c r="D4" s="9"/>
      <c r="E4" s="9"/>
      <c r="F4" s="36"/>
      <c r="G4" s="33"/>
    </row>
    <row r="5" spans="1:7" s="1" customFormat="1" ht="24" customHeight="1">
      <c r="A5" s="9"/>
      <c r="B5" s="18" t="s">
        <v>214</v>
      </c>
      <c r="C5" s="9" t="s">
        <v>6</v>
      </c>
      <c r="D5" s="9">
        <v>8</v>
      </c>
      <c r="E5" s="83"/>
      <c r="F5" s="38"/>
      <c r="G5" s="33">
        <f>E5*F5</f>
        <v>0</v>
      </c>
    </row>
    <row r="6" spans="1:7" ht="24" customHeight="1">
      <c r="A6" s="22"/>
      <c r="B6" s="116" t="s">
        <v>274</v>
      </c>
      <c r="C6" s="24" t="s">
        <v>6</v>
      </c>
      <c r="D6" s="90">
        <v>1</v>
      </c>
      <c r="E6" s="24"/>
      <c r="F6" s="91"/>
      <c r="G6" s="33">
        <f t="shared" ref="G6:G7" si="0">E6*F6</f>
        <v>0</v>
      </c>
    </row>
    <row r="7" spans="1:7" s="1" customFormat="1" ht="24" customHeight="1" thickBot="1">
      <c r="A7" s="9"/>
      <c r="B7" s="18" t="s">
        <v>275</v>
      </c>
      <c r="C7" s="9" t="s">
        <v>6</v>
      </c>
      <c r="D7" s="9">
        <v>1</v>
      </c>
      <c r="E7" s="83"/>
      <c r="F7" s="38"/>
      <c r="G7" s="33">
        <f t="shared" si="0"/>
        <v>0</v>
      </c>
    </row>
    <row r="8" spans="1:7" ht="30" customHeight="1">
      <c r="A8" s="226"/>
      <c r="B8" s="227" t="s">
        <v>310</v>
      </c>
      <c r="C8" s="226"/>
      <c r="D8" s="226"/>
      <c r="E8" s="228"/>
      <c r="F8" s="229"/>
      <c r="G8" s="230">
        <f>SUM(G5:G7)</f>
        <v>0</v>
      </c>
    </row>
    <row r="9" spans="1:7" ht="27.95" customHeight="1">
      <c r="A9" s="114"/>
      <c r="B9" s="168" t="s">
        <v>67</v>
      </c>
      <c r="C9" s="114"/>
      <c r="D9" s="114"/>
      <c r="E9" s="157"/>
      <c r="F9" s="158"/>
      <c r="G9" s="219">
        <f>G8*0.2</f>
        <v>0</v>
      </c>
    </row>
    <row r="10" spans="1:7" ht="27.95" customHeight="1" thickBot="1">
      <c r="A10" s="188"/>
      <c r="B10" s="189" t="s">
        <v>269</v>
      </c>
      <c r="C10" s="188"/>
      <c r="D10" s="188"/>
      <c r="E10" s="190"/>
      <c r="F10" s="191"/>
      <c r="G10" s="220">
        <f>G8+G9</f>
        <v>0</v>
      </c>
    </row>
    <row r="11" spans="1:7" ht="33" customHeight="1">
      <c r="A11" s="80"/>
      <c r="B11" s="81" t="s">
        <v>301</v>
      </c>
      <c r="C11" s="21"/>
      <c r="D11" s="21"/>
      <c r="E11" s="21"/>
      <c r="F11" s="43"/>
      <c r="G11" s="45"/>
    </row>
    <row r="12" spans="1:7" ht="21" customHeight="1">
      <c r="A12" s="22"/>
      <c r="B12" s="23" t="s">
        <v>12</v>
      </c>
      <c r="C12" s="24"/>
      <c r="D12" s="24"/>
      <c r="E12" s="24"/>
      <c r="F12" s="43"/>
      <c r="G12" s="45"/>
    </row>
    <row r="13" spans="1:7" ht="24" customHeight="1">
      <c r="A13" s="22"/>
      <c r="B13" s="116" t="s">
        <v>276</v>
      </c>
      <c r="C13" s="24" t="s">
        <v>8</v>
      </c>
      <c r="D13" s="24">
        <v>17</v>
      </c>
      <c r="E13" s="24"/>
      <c r="F13" s="93"/>
      <c r="G13" s="45">
        <f>E13*F13</f>
        <v>0</v>
      </c>
    </row>
    <row r="14" spans="1:7" ht="24" customHeight="1">
      <c r="A14" s="22"/>
      <c r="B14" s="116" t="s">
        <v>257</v>
      </c>
      <c r="C14" s="24" t="s">
        <v>8</v>
      </c>
      <c r="D14" s="90">
        <v>8</v>
      </c>
      <c r="E14" s="24"/>
      <c r="F14" s="91"/>
      <c r="G14" s="45">
        <f t="shared" ref="G14:G15" si="1">E14*F14</f>
        <v>0</v>
      </c>
    </row>
    <row r="15" spans="1:7" ht="24" customHeight="1">
      <c r="A15" s="22"/>
      <c r="B15" s="116" t="s">
        <v>274</v>
      </c>
      <c r="C15" s="24" t="s">
        <v>6</v>
      </c>
      <c r="D15" s="90">
        <v>1</v>
      </c>
      <c r="E15" s="24"/>
      <c r="F15" s="91"/>
      <c r="G15" s="45">
        <f t="shared" si="1"/>
        <v>0</v>
      </c>
    </row>
    <row r="16" spans="1:7" ht="15" customHeight="1" thickBot="1">
      <c r="A16" s="22"/>
      <c r="B16" s="116"/>
      <c r="C16" s="24"/>
      <c r="D16" s="24"/>
      <c r="E16" s="32"/>
      <c r="F16" s="43"/>
      <c r="G16" s="45"/>
    </row>
    <row r="17" spans="1:8" ht="30" customHeight="1">
      <c r="A17" s="183"/>
      <c r="B17" s="184" t="s">
        <v>311</v>
      </c>
      <c r="C17" s="183"/>
      <c r="D17" s="183"/>
      <c r="E17" s="185"/>
      <c r="F17" s="186"/>
      <c r="G17" s="187">
        <f>SUM(G13:G15)</f>
        <v>0</v>
      </c>
    </row>
    <row r="18" spans="1:8" ht="27.95" customHeight="1">
      <c r="A18" s="114"/>
      <c r="B18" s="168" t="s">
        <v>67</v>
      </c>
      <c r="C18" s="114"/>
      <c r="D18" s="114"/>
      <c r="E18" s="157"/>
      <c r="F18" s="158"/>
      <c r="G18" s="219">
        <f>G17*0.2</f>
        <v>0</v>
      </c>
    </row>
    <row r="19" spans="1:8" ht="27.95" customHeight="1" thickBot="1">
      <c r="A19" s="188"/>
      <c r="B19" s="189" t="s">
        <v>269</v>
      </c>
      <c r="C19" s="188"/>
      <c r="D19" s="188"/>
      <c r="E19" s="190"/>
      <c r="F19" s="191"/>
      <c r="G19" s="220">
        <f>G17+G18</f>
        <v>0</v>
      </c>
    </row>
    <row r="20" spans="1:8" ht="33" customHeight="1">
      <c r="A20" s="80"/>
      <c r="B20" s="81" t="s">
        <v>302</v>
      </c>
      <c r="C20" s="21"/>
      <c r="D20" s="21"/>
      <c r="E20" s="21"/>
      <c r="F20" s="43"/>
      <c r="G20" s="45"/>
    </row>
    <row r="21" spans="1:8" ht="30" customHeight="1">
      <c r="A21" s="22"/>
      <c r="B21" s="23" t="s">
        <v>30</v>
      </c>
      <c r="C21" s="24"/>
      <c r="D21" s="24"/>
      <c r="E21" s="24"/>
      <c r="F21" s="43"/>
      <c r="G21" s="45"/>
    </row>
    <row r="22" spans="1:8" ht="24" customHeight="1">
      <c r="A22" s="22"/>
      <c r="B22" s="116" t="s">
        <v>277</v>
      </c>
      <c r="C22" s="24" t="s">
        <v>6</v>
      </c>
      <c r="D22" s="24">
        <v>5</v>
      </c>
      <c r="E22" s="24"/>
      <c r="F22" s="93"/>
      <c r="G22" s="45">
        <f>E22*F22</f>
        <v>0</v>
      </c>
    </row>
    <row r="23" spans="1:8" ht="24" customHeight="1">
      <c r="A23" s="22"/>
      <c r="B23" s="116" t="s">
        <v>274</v>
      </c>
      <c r="C23" s="24" t="s">
        <v>6</v>
      </c>
      <c r="D23" s="90">
        <v>1</v>
      </c>
      <c r="E23" s="24"/>
      <c r="F23" s="91"/>
      <c r="G23" s="45">
        <f t="shared" ref="G23:G24" si="2">E23*F23</f>
        <v>0</v>
      </c>
    </row>
    <row r="24" spans="1:8" ht="24" customHeight="1">
      <c r="A24" s="22"/>
      <c r="B24" s="116" t="s">
        <v>278</v>
      </c>
      <c r="C24" s="24" t="s">
        <v>6</v>
      </c>
      <c r="D24" s="90">
        <v>1</v>
      </c>
      <c r="E24" s="24"/>
      <c r="F24" s="91"/>
      <c r="G24" s="45">
        <f t="shared" si="2"/>
        <v>0</v>
      </c>
    </row>
    <row r="25" spans="1:8" ht="15" customHeight="1" thickBot="1">
      <c r="A25" s="23"/>
      <c r="B25" s="92"/>
      <c r="C25" s="24"/>
      <c r="D25" s="24"/>
      <c r="E25" s="32"/>
      <c r="F25" s="93"/>
      <c r="G25" s="41"/>
      <c r="H25" s="27"/>
    </row>
    <row r="26" spans="1:8" ht="30" customHeight="1">
      <c r="A26" s="183"/>
      <c r="B26" s="184" t="s">
        <v>312</v>
      </c>
      <c r="C26" s="183"/>
      <c r="D26" s="183"/>
      <c r="E26" s="185"/>
      <c r="F26" s="186"/>
      <c r="G26" s="187">
        <f>SUM(G22:G24)</f>
        <v>0</v>
      </c>
    </row>
    <row r="27" spans="1:8" ht="27.95" customHeight="1">
      <c r="A27" s="114"/>
      <c r="B27" s="168" t="s">
        <v>67</v>
      </c>
      <c r="C27" s="114"/>
      <c r="D27" s="114"/>
      <c r="E27" s="157"/>
      <c r="F27" s="158"/>
      <c r="G27" s="219">
        <f>G26*0.2</f>
        <v>0</v>
      </c>
    </row>
    <row r="28" spans="1:8" ht="27.95" customHeight="1" thickBot="1">
      <c r="A28" s="188"/>
      <c r="B28" s="189" t="s">
        <v>269</v>
      </c>
      <c r="C28" s="188"/>
      <c r="D28" s="188"/>
      <c r="E28" s="190"/>
      <c r="F28" s="191"/>
      <c r="G28" s="220">
        <f>G26+G27</f>
        <v>0</v>
      </c>
    </row>
    <row r="29" spans="1:8" ht="48" customHeight="1">
      <c r="A29" s="226"/>
      <c r="B29" s="227"/>
      <c r="C29" s="226"/>
      <c r="D29" s="226"/>
      <c r="E29" s="228"/>
      <c r="F29" s="229"/>
      <c r="G29" s="230"/>
    </row>
    <row r="30" spans="1:8" ht="33" customHeight="1">
      <c r="A30" s="80"/>
      <c r="B30" s="81" t="s">
        <v>303</v>
      </c>
      <c r="C30" s="21"/>
      <c r="D30" s="21"/>
      <c r="E30" s="21"/>
      <c r="F30" s="43"/>
      <c r="G30" s="45"/>
    </row>
    <row r="31" spans="1:8" ht="30" customHeight="1">
      <c r="A31" s="22"/>
      <c r="B31" s="23" t="s">
        <v>10</v>
      </c>
      <c r="C31" s="24"/>
      <c r="D31" s="24"/>
      <c r="E31" s="24"/>
      <c r="F31" s="43"/>
      <c r="G31" s="45"/>
    </row>
    <row r="32" spans="1:8" ht="24" customHeight="1">
      <c r="A32" s="23"/>
      <c r="B32" s="94" t="s">
        <v>279</v>
      </c>
      <c r="C32" s="24" t="s">
        <v>8</v>
      </c>
      <c r="D32" s="24">
        <v>4</v>
      </c>
      <c r="E32" s="32"/>
      <c r="F32" s="93"/>
      <c r="G32" s="45">
        <f>E32*F32</f>
        <v>0</v>
      </c>
      <c r="H32" s="27"/>
    </row>
    <row r="33" spans="1:8" ht="24" customHeight="1">
      <c r="A33" s="22"/>
      <c r="B33" s="116" t="s">
        <v>274</v>
      </c>
      <c r="C33" s="24" t="s">
        <v>6</v>
      </c>
      <c r="D33" s="90">
        <v>1</v>
      </c>
      <c r="E33" s="24"/>
      <c r="F33" s="91"/>
      <c r="G33" s="45">
        <f t="shared" ref="G33:G34" si="3">E33*F33</f>
        <v>0</v>
      </c>
    </row>
    <row r="34" spans="1:8" ht="24" customHeight="1">
      <c r="A34" s="22"/>
      <c r="B34" s="116" t="s">
        <v>278</v>
      </c>
      <c r="C34" s="24" t="s">
        <v>6</v>
      </c>
      <c r="D34" s="90">
        <v>1</v>
      </c>
      <c r="E34" s="24"/>
      <c r="F34" s="91"/>
      <c r="G34" s="45">
        <f t="shared" si="3"/>
        <v>0</v>
      </c>
    </row>
    <row r="35" spans="1:8" ht="15" customHeight="1" thickBot="1">
      <c r="A35" s="23"/>
      <c r="B35" s="25"/>
      <c r="C35" s="24"/>
      <c r="D35" s="24"/>
      <c r="E35" s="32"/>
      <c r="F35" s="41"/>
      <c r="G35" s="42"/>
      <c r="H35" s="27"/>
    </row>
    <row r="36" spans="1:8" ht="30" customHeight="1">
      <c r="A36" s="183"/>
      <c r="B36" s="184" t="s">
        <v>313</v>
      </c>
      <c r="C36" s="183"/>
      <c r="D36" s="183"/>
      <c r="E36" s="185"/>
      <c r="F36" s="186"/>
      <c r="G36" s="187">
        <f>SUM(G32:G34)</f>
        <v>0</v>
      </c>
    </row>
    <row r="37" spans="1:8" ht="27.95" customHeight="1">
      <c r="A37" s="114"/>
      <c r="B37" s="168" t="s">
        <v>67</v>
      </c>
      <c r="C37" s="114"/>
      <c r="D37" s="114"/>
      <c r="E37" s="157"/>
      <c r="F37" s="158"/>
      <c r="G37" s="219">
        <f>G36*0.2</f>
        <v>0</v>
      </c>
    </row>
    <row r="38" spans="1:8" ht="27.95" customHeight="1" thickBot="1">
      <c r="A38" s="188"/>
      <c r="B38" s="189" t="s">
        <v>269</v>
      </c>
      <c r="C38" s="188"/>
      <c r="D38" s="188"/>
      <c r="E38" s="190"/>
      <c r="F38" s="191"/>
      <c r="G38" s="220">
        <f>G36+G37</f>
        <v>0</v>
      </c>
    </row>
    <row r="39" spans="1:8" ht="33" customHeight="1">
      <c r="A39" s="80"/>
      <c r="B39" s="81" t="s">
        <v>304</v>
      </c>
      <c r="C39" s="21"/>
      <c r="D39" s="21"/>
      <c r="E39" s="21"/>
      <c r="F39" s="43"/>
      <c r="G39" s="45"/>
    </row>
    <row r="40" spans="1:8" ht="30" customHeight="1">
      <c r="A40" s="22"/>
      <c r="B40" s="23" t="s">
        <v>10</v>
      </c>
      <c r="C40" s="24"/>
      <c r="D40" s="24"/>
      <c r="E40" s="24"/>
      <c r="F40" s="43"/>
      <c r="G40" s="45"/>
    </row>
    <row r="41" spans="1:8" ht="24" customHeight="1">
      <c r="A41" s="23"/>
      <c r="B41" s="94" t="s">
        <v>258</v>
      </c>
      <c r="C41" s="24" t="s">
        <v>8</v>
      </c>
      <c r="D41" s="24">
        <v>22</v>
      </c>
      <c r="E41" s="32"/>
      <c r="F41" s="93"/>
      <c r="G41" s="45">
        <f>E41*F41</f>
        <v>0</v>
      </c>
      <c r="H41" s="27"/>
    </row>
    <row r="42" spans="1:8" ht="24" customHeight="1">
      <c r="A42" s="23"/>
      <c r="B42" s="94" t="s">
        <v>259</v>
      </c>
      <c r="C42" s="24" t="s">
        <v>8</v>
      </c>
      <c r="D42" s="24">
        <v>11</v>
      </c>
      <c r="E42" s="32"/>
      <c r="F42" s="93"/>
      <c r="G42" s="45">
        <f t="shared" ref="G42:G44" si="4">E42*F42</f>
        <v>0</v>
      </c>
      <c r="H42" s="27"/>
    </row>
    <row r="43" spans="1:8" ht="24" customHeight="1">
      <c r="A43" s="22"/>
      <c r="B43" s="116" t="s">
        <v>274</v>
      </c>
      <c r="C43" s="24" t="s">
        <v>6</v>
      </c>
      <c r="D43" s="90">
        <v>1</v>
      </c>
      <c r="E43" s="24"/>
      <c r="F43" s="91"/>
      <c r="G43" s="45">
        <f t="shared" si="4"/>
        <v>0</v>
      </c>
    </row>
    <row r="44" spans="1:8" ht="24" customHeight="1">
      <c r="A44" s="22"/>
      <c r="B44" s="116" t="s">
        <v>278</v>
      </c>
      <c r="C44" s="24" t="s">
        <v>6</v>
      </c>
      <c r="D44" s="90">
        <v>1</v>
      </c>
      <c r="E44" s="24"/>
      <c r="F44" s="91"/>
      <c r="G44" s="45">
        <f t="shared" si="4"/>
        <v>0</v>
      </c>
    </row>
    <row r="45" spans="1:8" ht="12" customHeight="1" thickBot="1">
      <c r="A45" s="23"/>
      <c r="B45" s="25"/>
      <c r="C45" s="24"/>
      <c r="D45" s="24"/>
      <c r="E45" s="32"/>
      <c r="F45" s="41"/>
      <c r="G45" s="42"/>
      <c r="H45" s="27"/>
    </row>
    <row r="46" spans="1:8" ht="30" customHeight="1">
      <c r="A46" s="183"/>
      <c r="B46" s="184" t="s">
        <v>314</v>
      </c>
      <c r="C46" s="183"/>
      <c r="D46" s="183"/>
      <c r="E46" s="185"/>
      <c r="F46" s="186"/>
      <c r="G46" s="187">
        <f>SUM(G41:G44)</f>
        <v>0</v>
      </c>
    </row>
    <row r="47" spans="1:8" ht="27.95" customHeight="1">
      <c r="A47" s="114"/>
      <c r="B47" s="168" t="s">
        <v>67</v>
      </c>
      <c r="C47" s="114"/>
      <c r="D47" s="114"/>
      <c r="E47" s="157"/>
      <c r="F47" s="158"/>
      <c r="G47" s="219">
        <f>G46*0.2</f>
        <v>0</v>
      </c>
    </row>
    <row r="48" spans="1:8" ht="27.95" customHeight="1" thickBot="1">
      <c r="A48" s="188"/>
      <c r="B48" s="189" t="s">
        <v>68</v>
      </c>
      <c r="C48" s="188"/>
      <c r="D48" s="188"/>
      <c r="E48" s="190"/>
      <c r="F48" s="191"/>
      <c r="G48" s="220">
        <f>G46+G47</f>
        <v>0</v>
      </c>
    </row>
    <row r="49" spans="1:7">
      <c r="A49" s="117"/>
      <c r="B49" s="117"/>
      <c r="C49" s="118"/>
      <c r="D49" s="118"/>
      <c r="E49" s="118"/>
      <c r="F49" s="119"/>
      <c r="G49" s="119"/>
    </row>
    <row r="50" spans="1:7">
      <c r="A50" s="117"/>
      <c r="B50" s="117"/>
      <c r="C50" s="118"/>
      <c r="D50" s="118"/>
      <c r="E50" s="118"/>
      <c r="F50" s="119"/>
      <c r="G50" s="119"/>
    </row>
    <row r="51" spans="1:7">
      <c r="A51" s="117"/>
      <c r="B51" s="117"/>
      <c r="C51" s="118"/>
      <c r="D51" s="118"/>
      <c r="E51" s="118"/>
      <c r="F51" s="119"/>
      <c r="G51" s="119"/>
    </row>
    <row r="52" spans="1:7">
      <c r="A52" s="117"/>
      <c r="B52" s="117"/>
      <c r="C52" s="118"/>
      <c r="D52" s="118"/>
      <c r="E52" s="118"/>
      <c r="F52" s="119"/>
      <c r="G52" s="119"/>
    </row>
    <row r="53" spans="1:7">
      <c r="A53" s="117"/>
      <c r="B53" s="117"/>
      <c r="C53" s="118"/>
      <c r="D53" s="118"/>
      <c r="E53" s="118"/>
      <c r="F53" s="119"/>
      <c r="G53" s="119"/>
    </row>
    <row r="54" spans="1:7">
      <c r="A54" s="117"/>
      <c r="B54" s="117"/>
      <c r="C54" s="118"/>
      <c r="D54" s="118"/>
      <c r="E54" s="118"/>
      <c r="F54" s="119"/>
      <c r="G54" s="119"/>
    </row>
    <row r="55" spans="1:7">
      <c r="A55" s="117"/>
      <c r="B55" s="117"/>
      <c r="C55" s="118"/>
      <c r="D55" s="118"/>
      <c r="E55" s="118"/>
      <c r="F55" s="119"/>
      <c r="G55" s="119"/>
    </row>
    <row r="56" spans="1:7">
      <c r="A56" s="117"/>
      <c r="B56" s="117"/>
      <c r="C56" s="118"/>
      <c r="D56" s="118"/>
      <c r="E56" s="118"/>
      <c r="F56" s="119"/>
      <c r="G56" s="119"/>
    </row>
    <row r="57" spans="1:7">
      <c r="A57" s="117"/>
      <c r="B57" s="117"/>
      <c r="C57" s="118"/>
      <c r="D57" s="118"/>
      <c r="E57" s="118"/>
      <c r="F57" s="119"/>
      <c r="G57" s="119"/>
    </row>
    <row r="58" spans="1:7">
      <c r="A58" s="117"/>
      <c r="B58" s="117"/>
      <c r="C58" s="118"/>
      <c r="D58" s="118"/>
      <c r="E58" s="118"/>
      <c r="F58" s="119"/>
      <c r="G58" s="119"/>
    </row>
    <row r="59" spans="1:7">
      <c r="A59" s="117"/>
      <c r="B59" s="117"/>
      <c r="C59" s="118"/>
      <c r="D59" s="118"/>
      <c r="E59" s="118"/>
      <c r="F59" s="119"/>
      <c r="G59" s="119"/>
    </row>
    <row r="60" spans="1:7">
      <c r="A60" s="117"/>
      <c r="B60" s="117"/>
      <c r="C60" s="118"/>
      <c r="D60" s="118"/>
      <c r="E60" s="118"/>
      <c r="F60" s="119"/>
      <c r="G60" s="119"/>
    </row>
    <row r="61" spans="1:7">
      <c r="A61" s="117"/>
      <c r="B61" s="117"/>
      <c r="C61" s="118"/>
      <c r="D61" s="118"/>
      <c r="E61" s="118"/>
      <c r="F61" s="119"/>
      <c r="G61" s="119"/>
    </row>
    <row r="62" spans="1:7">
      <c r="A62" s="117"/>
      <c r="B62" s="117"/>
      <c r="C62" s="118"/>
      <c r="D62" s="118"/>
      <c r="E62" s="118"/>
      <c r="F62" s="119"/>
      <c r="G62" s="119"/>
    </row>
    <row r="63" spans="1:7">
      <c r="A63" s="117"/>
      <c r="B63" s="117"/>
      <c r="C63" s="118"/>
      <c r="D63" s="118"/>
      <c r="E63" s="118"/>
      <c r="F63" s="119"/>
      <c r="G63" s="119"/>
    </row>
    <row r="64" spans="1:7">
      <c r="A64" s="117"/>
      <c r="B64" s="117"/>
      <c r="C64" s="118"/>
      <c r="D64" s="118"/>
      <c r="E64" s="118"/>
      <c r="F64" s="119"/>
      <c r="G64" s="119"/>
    </row>
    <row r="65" spans="1:7">
      <c r="A65" s="117"/>
      <c r="B65" s="117"/>
      <c r="C65" s="118"/>
      <c r="D65" s="118"/>
      <c r="E65" s="118"/>
      <c r="F65" s="119"/>
      <c r="G65" s="119"/>
    </row>
    <row r="66" spans="1:7">
      <c r="A66" s="117"/>
      <c r="B66" s="117"/>
      <c r="C66" s="118"/>
      <c r="D66" s="118"/>
      <c r="E66" s="118"/>
      <c r="F66" s="119"/>
      <c r="G66" s="119"/>
    </row>
    <row r="67" spans="1:7">
      <c r="A67" s="117"/>
      <c r="B67" s="117"/>
      <c r="C67" s="118"/>
      <c r="D67" s="118"/>
      <c r="E67" s="118"/>
      <c r="F67" s="119"/>
      <c r="G67" s="119"/>
    </row>
    <row r="68" spans="1:7">
      <c r="A68" s="117"/>
      <c r="B68" s="117"/>
      <c r="C68" s="118"/>
      <c r="D68" s="118"/>
      <c r="E68" s="118"/>
      <c r="F68" s="119"/>
      <c r="G68" s="119"/>
    </row>
    <row r="69" spans="1:7">
      <c r="A69" s="117"/>
      <c r="B69" s="117"/>
      <c r="C69" s="118"/>
      <c r="D69" s="118"/>
      <c r="E69" s="118"/>
      <c r="F69" s="119"/>
      <c r="G69" s="119"/>
    </row>
    <row r="70" spans="1:7">
      <c r="A70" s="120"/>
      <c r="B70" s="120"/>
      <c r="C70" s="121"/>
      <c r="D70" s="121"/>
      <c r="E70" s="121"/>
      <c r="F70" s="122"/>
      <c r="G70" s="122"/>
    </row>
  </sheetData>
  <printOptions horizontalCentered="1"/>
  <pageMargins left="0.19685039370078741" right="0.19685039370078741" top="0.78740157480314965" bottom="0.59055118110236227" header="0.27559055118110237" footer="0.27559055118110237"/>
  <pageSetup paperSize="9" scale="95" orientation="portrait" r:id="rId1"/>
  <headerFooter alignWithMargins="0">
    <oddHeader>&amp;C&amp;8&amp;K002060HOPITAL LAPEYRONIE – RESTRU&amp;K002060CTURAT&amp;K002060ION DES URGENCES PEDIATRIQUES – OPERATION 2
LOT N° 06 - ELECTRICITE CFO CFA SSI</oddHeader>
    <oddFooter>&amp;L&amp;8&amp;K002060BETSO - 06/10/2025 - INDICE 0&amp;C&amp;8&amp;K002060C.D.P.G.F.&amp;R&amp;8&amp;K002060 24.02 -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2"/>
  <sheetViews>
    <sheetView tabSelected="1" view="pageBreakPreview" topLeftCell="A3" zoomScaleNormal="120" zoomScaleSheetLayoutView="100" workbookViewId="0">
      <selection activeCell="E25" sqref="E25"/>
    </sheetView>
  </sheetViews>
  <sheetFormatPr baseColWidth="10" defaultRowHeight="15"/>
  <cols>
    <col min="1" max="1" width="6.7109375" style="138" customWidth="1"/>
    <col min="2" max="2" width="58.5703125" style="138" customWidth="1"/>
    <col min="3" max="3" width="7.7109375" style="138" customWidth="1"/>
    <col min="4" max="4" width="10.7109375" style="138" customWidth="1"/>
    <col min="5" max="5" width="16.7109375" style="138" customWidth="1"/>
    <col min="6" max="16384" width="11.42578125" style="138"/>
  </cols>
  <sheetData>
    <row r="1" spans="1:5" ht="45" customHeight="1" thickTop="1" thickBot="1">
      <c r="A1" s="273" t="s">
        <v>0</v>
      </c>
      <c r="B1" s="274"/>
      <c r="C1" s="274"/>
      <c r="D1" s="274"/>
      <c r="E1" s="275"/>
    </row>
    <row r="2" spans="1:5" ht="33" customHeight="1" thickTop="1">
      <c r="A2" s="159" t="s">
        <v>4</v>
      </c>
      <c r="B2" s="3" t="s">
        <v>5</v>
      </c>
      <c r="C2" s="3" t="s">
        <v>9</v>
      </c>
      <c r="D2" s="3" t="s">
        <v>3</v>
      </c>
      <c r="E2" s="4" t="s">
        <v>34</v>
      </c>
    </row>
    <row r="3" spans="1:5" ht="36" customHeight="1">
      <c r="A3" s="169" t="str">
        <f>CDPGF!A2</f>
        <v>A</v>
      </c>
      <c r="B3" s="170" t="str">
        <f>CDPGF!B2</f>
        <v>C O U R A N T S  F O R T S</v>
      </c>
      <c r="C3" s="170"/>
      <c r="D3" s="170"/>
      <c r="E3" s="171"/>
    </row>
    <row r="4" spans="1:5" ht="33" customHeight="1">
      <c r="A4" s="161" t="str">
        <f>CDPGF!A3</f>
        <v>A.1</v>
      </c>
      <c r="B4" s="162" t="str">
        <f>CDPGF!B3</f>
        <v>INSTALLATION DE CHANTIER/DEPOSE</v>
      </c>
      <c r="C4" s="163"/>
      <c r="D4" s="163"/>
      <c r="E4" s="203">
        <f>CDPGF!G15</f>
        <v>0</v>
      </c>
    </row>
    <row r="5" spans="1:5" ht="33" customHeight="1">
      <c r="A5" s="161" t="str">
        <f>CDPGF!A16</f>
        <v>A.2</v>
      </c>
      <c r="B5" s="162" t="str">
        <f>CDPGF!B16</f>
        <v>RACCORDEMENT BASSE TENSION</v>
      </c>
      <c r="C5" s="163"/>
      <c r="D5" s="163"/>
      <c r="E5" s="203">
        <f>CDPGF!G48</f>
        <v>0</v>
      </c>
    </row>
    <row r="6" spans="1:5" ht="33" customHeight="1">
      <c r="A6" s="161" t="str">
        <f>CDPGF!A49</f>
        <v>A.3</v>
      </c>
      <c r="B6" s="162" t="str">
        <f>CDPGF!B49</f>
        <v>TABLEAUX BASSE TENSION</v>
      </c>
      <c r="C6" s="163"/>
      <c r="D6" s="163"/>
      <c r="E6" s="203">
        <f>CDPGF!G58</f>
        <v>0</v>
      </c>
    </row>
    <row r="7" spans="1:5" ht="33" customHeight="1">
      <c r="A7" s="161" t="str">
        <f>CDPGF!A59</f>
        <v>A.4</v>
      </c>
      <c r="B7" s="162" t="str">
        <f>CDPGF!B59</f>
        <v>APPAREILLAGES</v>
      </c>
      <c r="C7" s="163"/>
      <c r="D7" s="163"/>
      <c r="E7" s="203">
        <f>CDPGF!G89</f>
        <v>0</v>
      </c>
    </row>
    <row r="8" spans="1:5" ht="33" customHeight="1">
      <c r="A8" s="161" t="str">
        <f>CDPGF!A90</f>
        <v>A.5</v>
      </c>
      <c r="B8" s="162" t="str">
        <f>CDPGF!B90</f>
        <v>LUMINAIRES</v>
      </c>
      <c r="C8" s="163"/>
      <c r="D8" s="163"/>
      <c r="E8" s="203">
        <f>CDPGF!G98</f>
        <v>0</v>
      </c>
    </row>
    <row r="9" spans="1:5" ht="33" customHeight="1">
      <c r="A9" s="161" t="str">
        <f>CDPGF!A99</f>
        <v>A.6</v>
      </c>
      <c r="B9" s="162" t="str">
        <f>CDPGF!B99</f>
        <v>GAINE TECHNIQUE TETE DE LIT</v>
      </c>
      <c r="C9" s="163"/>
      <c r="D9" s="163"/>
      <c r="E9" s="203">
        <f>CDPGF!G108</f>
        <v>0</v>
      </c>
    </row>
    <row r="10" spans="1:5" ht="33" customHeight="1">
      <c r="A10" s="161" t="str">
        <f>CDPGF!A109</f>
        <v>A.7</v>
      </c>
      <c r="B10" s="162" t="str">
        <f>CDPGF!B109</f>
        <v>DISTRIBUTION INTERIEURE – ATTENTES DIVERSES</v>
      </c>
      <c r="C10" s="163"/>
      <c r="D10" s="163"/>
      <c r="E10" s="203">
        <f>CDPGF!G139</f>
        <v>0</v>
      </c>
    </row>
    <row r="11" spans="1:5" ht="33" customHeight="1">
      <c r="A11" s="161" t="str">
        <f>CDPGF!A140</f>
        <v>A.8</v>
      </c>
      <c r="B11" s="162" t="str">
        <f>CDPGF!B140</f>
        <v>PRISE DE TERRE ET LIAISONS EQUIPOTENTIELLES</v>
      </c>
      <c r="C11" s="163"/>
      <c r="D11" s="163"/>
      <c r="E11" s="203">
        <f>CDPGF!G144</f>
        <v>0</v>
      </c>
    </row>
    <row r="12" spans="1:5" ht="33" customHeight="1">
      <c r="A12" s="165" t="str">
        <f>CDPGF!A145</f>
        <v>A.9</v>
      </c>
      <c r="B12" s="166" t="str">
        <f>CDPGF!B145</f>
        <v>ECLAIRAGE DE SECURITE</v>
      </c>
      <c r="C12" s="167"/>
      <c r="D12" s="167"/>
      <c r="E12" s="221">
        <f>CDPGF!G151</f>
        <v>0</v>
      </c>
    </row>
    <row r="13" spans="1:5" ht="33" customHeight="1">
      <c r="A13" s="257" t="str">
        <f>CDPGF!A152</f>
        <v>A.10</v>
      </c>
      <c r="B13" s="258" t="str">
        <f>CDPGF!B152</f>
        <v>CHAUFFAGE ELECTRIQUE</v>
      </c>
      <c r="C13" s="259"/>
      <c r="D13" s="259"/>
      <c r="E13" s="260">
        <f>CDPGF!G156</f>
        <v>0</v>
      </c>
    </row>
    <row r="14" spans="1:5" ht="36" customHeight="1">
      <c r="A14" s="172" t="str">
        <f>CDPGF!A160</f>
        <v>B</v>
      </c>
      <c r="B14" s="173" t="str">
        <f>CDPGF!B160</f>
        <v>C O U R A N T S  F A I B L E S  -  S S I</v>
      </c>
      <c r="C14" s="173"/>
      <c r="D14" s="173"/>
      <c r="E14" s="174"/>
    </row>
    <row r="15" spans="1:5" ht="33" customHeight="1">
      <c r="A15" s="161" t="str">
        <f>CDPGF!A161</f>
        <v>B.1</v>
      </c>
      <c r="B15" s="162" t="str">
        <f>CDPGF!B161</f>
        <v>DÉPOSE</v>
      </c>
      <c r="C15" s="163"/>
      <c r="D15" s="163"/>
      <c r="E15" s="203">
        <f>CDPGF!G164</f>
        <v>0</v>
      </c>
    </row>
    <row r="16" spans="1:5" ht="33" customHeight="1">
      <c r="A16" s="161" t="str">
        <f>CDPGF!A165</f>
        <v>B.2</v>
      </c>
      <c r="B16" s="162" t="str">
        <f>CDPGF!B165</f>
        <v>SYSTÈME DE SECURITE INCENDIE</v>
      </c>
      <c r="C16" s="163"/>
      <c r="D16" s="163"/>
      <c r="E16" s="203">
        <f>CDPGF!G202</f>
        <v>0</v>
      </c>
    </row>
    <row r="17" spans="1:5" ht="33" customHeight="1">
      <c r="A17" s="161" t="str">
        <f>CDPGF!A203</f>
        <v>B.3</v>
      </c>
      <c r="B17" s="162" t="str">
        <f>CDPGF!B203</f>
        <v>DISTRIBUTION VDI</v>
      </c>
      <c r="C17" s="163"/>
      <c r="D17" s="163"/>
      <c r="E17" s="203">
        <f>CDPGF!G231</f>
        <v>0</v>
      </c>
    </row>
    <row r="18" spans="1:5" ht="33" customHeight="1">
      <c r="A18" s="161" t="str">
        <f>CDPGF!A232</f>
        <v>B.4</v>
      </c>
      <c r="B18" s="162" t="str">
        <f>CDPGF!B232</f>
        <v>CONTRÔLE D'ACCES</v>
      </c>
      <c r="C18" s="163"/>
      <c r="D18" s="163"/>
      <c r="E18" s="203">
        <f>CDPGF!G239</f>
        <v>0</v>
      </c>
    </row>
    <row r="19" spans="1:5" ht="33" customHeight="1">
      <c r="A19" s="161" t="str">
        <f>CDPGF!A241</f>
        <v>B.5</v>
      </c>
      <c r="B19" s="162" t="str">
        <f>CDPGF!B241</f>
        <v>ALARME ANTI-INTRUSION</v>
      </c>
      <c r="C19" s="163"/>
      <c r="D19" s="163"/>
      <c r="E19" s="203">
        <f>CDPGF!G245</f>
        <v>0</v>
      </c>
    </row>
    <row r="20" spans="1:5" ht="33" customHeight="1">
      <c r="A20" s="161" t="str">
        <f>CDPGF!A246</f>
        <v>B.6</v>
      </c>
      <c r="B20" s="162" t="str">
        <f>CDPGF!B246</f>
        <v>VISIOPHONIE - INTERPHONIE</v>
      </c>
      <c r="C20" s="163"/>
      <c r="D20" s="163"/>
      <c r="E20" s="203">
        <f>CDPGF!G250</f>
        <v>0</v>
      </c>
    </row>
    <row r="21" spans="1:5" ht="33" customHeight="1">
      <c r="A21" s="161" t="str">
        <f>CDPGF!A251</f>
        <v>B.7</v>
      </c>
      <c r="B21" s="162" t="str">
        <f>CDPGF!B251</f>
        <v>APPEL D'URGENCES</v>
      </c>
      <c r="C21" s="163"/>
      <c r="D21" s="163"/>
      <c r="E21" s="203">
        <f>CDPGF!G256</f>
        <v>0</v>
      </c>
    </row>
    <row r="22" spans="1:5" ht="33" customHeight="1">
      <c r="A22" s="161" t="str">
        <f>CDPGF!A257</f>
        <v>B.8</v>
      </c>
      <c r="B22" s="162" t="str">
        <f>CDPGF!B257</f>
        <v>VIDEOSURVEILLANCE</v>
      </c>
      <c r="C22" s="163"/>
      <c r="D22" s="163"/>
      <c r="E22" s="203">
        <f>CDPGF!G261</f>
        <v>0</v>
      </c>
    </row>
    <row r="23" spans="1:5">
      <c r="A23" s="257"/>
      <c r="B23" s="258"/>
      <c r="C23" s="259"/>
      <c r="D23" s="259"/>
      <c r="E23" s="260"/>
    </row>
    <row r="24" spans="1:5">
      <c r="A24" s="222"/>
      <c r="B24" s="223"/>
      <c r="C24" s="224"/>
      <c r="D24" s="224"/>
      <c r="E24" s="225"/>
    </row>
    <row r="25" spans="1:5" s="175" customFormat="1" ht="45" customHeight="1">
      <c r="A25" s="276"/>
      <c r="B25" s="241" t="str">
        <f>CDPGF!B265</f>
        <v>LOT N° 06 - ELECTRICITE COURANTS FORTS ET FAIBLES / SSI - TOTAL € H.T.</v>
      </c>
      <c r="C25" s="242"/>
      <c r="D25" s="242"/>
      <c r="E25" s="243">
        <f>SUM(E4:E13,E15:E22)</f>
        <v>0</v>
      </c>
    </row>
    <row r="26" spans="1:5" s="176" customFormat="1" ht="33" customHeight="1">
      <c r="A26" s="277"/>
      <c r="B26" s="123" t="str">
        <f>CDPGF!B266</f>
        <v>T.V.A. 20 %</v>
      </c>
      <c r="C26" s="31"/>
      <c r="D26" s="31"/>
      <c r="E26" s="244">
        <f>E25*20%</f>
        <v>0</v>
      </c>
    </row>
    <row r="27" spans="1:5" s="176" customFormat="1" ht="33" customHeight="1" thickBot="1">
      <c r="A27" s="278"/>
      <c r="B27" s="124" t="str">
        <f>CDPGF!B267</f>
        <v>TOTAL € T.T.C.</v>
      </c>
      <c r="C27" s="245"/>
      <c r="D27" s="245"/>
      <c r="E27" s="246">
        <f>E25+E26</f>
        <v>0</v>
      </c>
    </row>
    <row r="28" spans="1:5" ht="15" customHeight="1" thickTop="1" thickBot="1">
      <c r="A28" s="177"/>
      <c r="B28" s="178"/>
      <c r="C28" s="178"/>
      <c r="D28" s="178"/>
      <c r="E28" s="199"/>
    </row>
    <row r="29" spans="1:5" ht="30" customHeight="1">
      <c r="A29" s="196"/>
      <c r="B29" s="247" t="s">
        <v>305</v>
      </c>
      <c r="C29" s="248"/>
      <c r="D29" s="249"/>
      <c r="E29" s="250">
        <f>PSE!G8</f>
        <v>0</v>
      </c>
    </row>
    <row r="30" spans="1:5" ht="27" customHeight="1">
      <c r="A30" s="197"/>
      <c r="B30" s="251" t="s">
        <v>67</v>
      </c>
      <c r="C30" s="252"/>
      <c r="D30" s="31"/>
      <c r="E30" s="244">
        <f>E29*0.2</f>
        <v>0</v>
      </c>
    </row>
    <row r="31" spans="1:5" ht="27" customHeight="1" thickBot="1">
      <c r="A31" s="198"/>
      <c r="B31" s="253" t="s">
        <v>269</v>
      </c>
      <c r="C31" s="254"/>
      <c r="D31" s="255"/>
      <c r="E31" s="256">
        <f>E29+E30</f>
        <v>0</v>
      </c>
    </row>
    <row r="32" spans="1:5" ht="18" customHeight="1" thickBot="1">
      <c r="A32" s="177"/>
      <c r="B32" s="178"/>
      <c r="C32" s="178"/>
      <c r="D32" s="178"/>
      <c r="E32" s="199"/>
    </row>
    <row r="33" spans="1:5" ht="30" customHeight="1">
      <c r="A33" s="196"/>
      <c r="B33" s="247" t="s">
        <v>306</v>
      </c>
      <c r="C33" s="248"/>
      <c r="D33" s="249"/>
      <c r="E33" s="250">
        <f>PSE!G17</f>
        <v>0</v>
      </c>
    </row>
    <row r="34" spans="1:5" ht="27" customHeight="1">
      <c r="A34" s="197"/>
      <c r="B34" s="251" t="s">
        <v>67</v>
      </c>
      <c r="C34" s="252"/>
      <c r="D34" s="31"/>
      <c r="E34" s="244">
        <f>E33*0.2</f>
        <v>0</v>
      </c>
    </row>
    <row r="35" spans="1:5" ht="27" customHeight="1" thickBot="1">
      <c r="A35" s="198"/>
      <c r="B35" s="253" t="s">
        <v>269</v>
      </c>
      <c r="C35" s="254"/>
      <c r="D35" s="255"/>
      <c r="E35" s="256">
        <f>E33+E34</f>
        <v>0</v>
      </c>
    </row>
    <row r="36" spans="1:5" ht="18" customHeight="1" thickBot="1">
      <c r="A36" s="177"/>
      <c r="B36" s="178"/>
      <c r="C36" s="178"/>
      <c r="D36" s="178"/>
      <c r="E36" s="199"/>
    </row>
    <row r="37" spans="1:5" ht="30" customHeight="1">
      <c r="A37" s="196"/>
      <c r="B37" s="247" t="s">
        <v>307</v>
      </c>
      <c r="C37" s="248"/>
      <c r="D37" s="249"/>
      <c r="E37" s="250">
        <f>PSE!G26</f>
        <v>0</v>
      </c>
    </row>
    <row r="38" spans="1:5" ht="27" customHeight="1">
      <c r="A38" s="197"/>
      <c r="B38" s="251" t="s">
        <v>67</v>
      </c>
      <c r="C38" s="252"/>
      <c r="D38" s="31"/>
      <c r="E38" s="244">
        <f>E37*0.2</f>
        <v>0</v>
      </c>
    </row>
    <row r="39" spans="1:5" ht="27" customHeight="1" thickBot="1">
      <c r="A39" s="198"/>
      <c r="B39" s="253" t="s">
        <v>269</v>
      </c>
      <c r="C39" s="254"/>
      <c r="D39" s="255"/>
      <c r="E39" s="256">
        <f>E37+E38</f>
        <v>0</v>
      </c>
    </row>
    <row r="40" spans="1:5" ht="18" customHeight="1" thickBot="1">
      <c r="A40" s="177"/>
      <c r="B40" s="178"/>
      <c r="C40" s="178"/>
      <c r="D40" s="178"/>
      <c r="E40" s="199"/>
    </row>
    <row r="41" spans="1:5" ht="36" customHeight="1">
      <c r="A41" s="196"/>
      <c r="B41" s="247" t="s">
        <v>308</v>
      </c>
      <c r="C41" s="248"/>
      <c r="D41" s="249"/>
      <c r="E41" s="250">
        <f>PSE!G36</f>
        <v>0</v>
      </c>
    </row>
    <row r="42" spans="1:5" ht="27" customHeight="1">
      <c r="A42" s="197"/>
      <c r="B42" s="251" t="s">
        <v>67</v>
      </c>
      <c r="C42" s="252"/>
      <c r="D42" s="31"/>
      <c r="E42" s="244">
        <f>E41*0.2</f>
        <v>0</v>
      </c>
    </row>
    <row r="43" spans="1:5" ht="27" customHeight="1" thickBot="1">
      <c r="A43" s="198"/>
      <c r="B43" s="253" t="s">
        <v>269</v>
      </c>
      <c r="C43" s="254"/>
      <c r="D43" s="255"/>
      <c r="E43" s="256">
        <f>E41+E42</f>
        <v>0</v>
      </c>
    </row>
    <row r="44" spans="1:5" ht="18" customHeight="1" thickBot="1">
      <c r="A44" s="177"/>
      <c r="B44" s="178"/>
      <c r="C44" s="178"/>
      <c r="D44" s="178"/>
      <c r="E44" s="199"/>
    </row>
    <row r="45" spans="1:5" ht="30" customHeight="1">
      <c r="A45" s="196"/>
      <c r="B45" s="247" t="s">
        <v>309</v>
      </c>
      <c r="C45" s="248"/>
      <c r="D45" s="249"/>
      <c r="E45" s="250">
        <f>PSE!G46</f>
        <v>0</v>
      </c>
    </row>
    <row r="46" spans="1:5" ht="27" customHeight="1">
      <c r="A46" s="197"/>
      <c r="B46" s="251" t="s">
        <v>67</v>
      </c>
      <c r="C46" s="252"/>
      <c r="D46" s="31"/>
      <c r="E46" s="244">
        <f>E45*0.2</f>
        <v>0</v>
      </c>
    </row>
    <row r="47" spans="1:5" ht="27" customHeight="1" thickBot="1">
      <c r="A47" s="198"/>
      <c r="B47" s="253" t="s">
        <v>68</v>
      </c>
      <c r="C47" s="254"/>
      <c r="D47" s="255"/>
      <c r="E47" s="256">
        <f>E45+E46</f>
        <v>0</v>
      </c>
    </row>
    <row r="48" spans="1:5" ht="12" customHeight="1">
      <c r="A48" s="177"/>
      <c r="B48" s="178"/>
      <c r="C48" s="178"/>
      <c r="D48" s="178"/>
      <c r="E48" s="179"/>
    </row>
    <row r="49" spans="1:5" ht="12" customHeight="1">
      <c r="A49" s="177"/>
      <c r="B49" s="178"/>
      <c r="C49" s="178"/>
      <c r="D49" s="178"/>
      <c r="E49" s="179"/>
    </row>
    <row r="50" spans="1:5" ht="12" customHeight="1">
      <c r="A50" s="177"/>
      <c r="B50" s="178"/>
      <c r="C50" s="178"/>
      <c r="D50" s="178"/>
      <c r="E50" s="179"/>
    </row>
    <row r="51" spans="1:5" ht="12" customHeight="1" thickBot="1">
      <c r="A51" s="261"/>
      <c r="B51" s="262"/>
      <c r="C51" s="262"/>
      <c r="D51" s="262"/>
      <c r="E51" s="263"/>
    </row>
    <row r="52" spans="1:5" ht="15.75" thickTop="1">
      <c r="A52" s="231"/>
      <c r="B52" s="231"/>
      <c r="C52" s="231"/>
      <c r="D52" s="231"/>
      <c r="E52" s="231"/>
    </row>
  </sheetData>
  <mergeCells count="2">
    <mergeCell ref="A1:E1"/>
    <mergeCell ref="A25:A27"/>
  </mergeCells>
  <phoneticPr fontId="3" type="noConversion"/>
  <printOptions horizontalCentered="1"/>
  <pageMargins left="0.19685039370078741" right="0.19685039370078741" top="0.78740157480314965" bottom="0.59055118110236227" header="0.27559055118110237" footer="0.27559055118110237"/>
  <pageSetup paperSize="9" orientation="portrait" r:id="rId1"/>
  <headerFooter alignWithMargins="0">
    <oddHeader>&amp;C&amp;8&amp;K002060HOPITAL LAPEYRONIE – RESTRUCTURATION DES URGENCES PEDIATR&amp;K002060IQUES – OPERATION 2
LOT N° 06 - ELECTR&amp;K002060ICITE CFO CFA SSI</oddHeader>
    <oddFooter>&amp;L&amp;8&amp;K002060BETSO - 06/10/205 - INDICE 0&amp;C&amp;8&amp;K002060C.D.P.G.F.&amp;R&amp;8 &amp;K00206024.02 -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31A64-3A55-4695-A198-61A1CC781306}">
  <dimension ref="A1:C24"/>
  <sheetViews>
    <sheetView view="pageBreakPreview" zoomScaleNormal="120" zoomScaleSheetLayoutView="100" workbookViewId="0">
      <selection activeCell="A33" sqref="A33:G33"/>
    </sheetView>
  </sheetViews>
  <sheetFormatPr baseColWidth="10" defaultRowHeight="12.75"/>
  <cols>
    <col min="1" max="1" width="40" style="71" customWidth="1"/>
    <col min="2" max="2" width="35.140625" style="71" customWidth="1"/>
    <col min="3" max="3" width="39.28515625" style="71" customWidth="1"/>
    <col min="4" max="16384" width="11.42578125" style="71"/>
  </cols>
  <sheetData>
    <row r="1" spans="1:3" s="67" customFormat="1" ht="60" customHeight="1" thickTop="1" thickBot="1">
      <c r="A1" s="279" t="s">
        <v>81</v>
      </c>
      <c r="B1" s="280"/>
      <c r="C1" s="281"/>
    </row>
    <row r="2" spans="1:3" ht="33" customHeight="1">
      <c r="A2" s="68" t="s">
        <v>82</v>
      </c>
      <c r="B2" s="69" t="s">
        <v>83</v>
      </c>
      <c r="C2" s="70" t="s">
        <v>84</v>
      </c>
    </row>
    <row r="3" spans="1:3" ht="69" customHeight="1">
      <c r="A3" s="240" t="s">
        <v>96</v>
      </c>
      <c r="B3" s="72"/>
      <c r="C3" s="73"/>
    </row>
    <row r="4" spans="1:3" ht="69" customHeight="1">
      <c r="A4" s="240" t="s">
        <v>97</v>
      </c>
      <c r="B4" s="72"/>
      <c r="C4" s="73"/>
    </row>
    <row r="5" spans="1:3" ht="69" customHeight="1">
      <c r="A5" s="240" t="s">
        <v>98</v>
      </c>
      <c r="B5" s="72"/>
      <c r="C5" s="74"/>
    </row>
    <row r="6" spans="1:3" ht="69" customHeight="1">
      <c r="A6" s="240" t="s">
        <v>292</v>
      </c>
      <c r="B6" s="72"/>
      <c r="C6" s="73"/>
    </row>
    <row r="7" spans="1:3" ht="69" customHeight="1">
      <c r="A7" s="240" t="s">
        <v>283</v>
      </c>
      <c r="B7" s="72"/>
      <c r="C7" s="74"/>
    </row>
    <row r="8" spans="1:3" ht="69" customHeight="1">
      <c r="A8" s="240" t="s">
        <v>284</v>
      </c>
      <c r="B8" s="72"/>
      <c r="C8" s="74"/>
    </row>
    <row r="9" spans="1:3" ht="69" customHeight="1">
      <c r="A9" s="240" t="s">
        <v>285</v>
      </c>
      <c r="B9" s="72"/>
      <c r="C9" s="74"/>
    </row>
    <row r="10" spans="1:3" ht="69" customHeight="1">
      <c r="A10" s="240" t="s">
        <v>293</v>
      </c>
      <c r="B10" s="72"/>
      <c r="C10" s="74"/>
    </row>
    <row r="11" spans="1:3" ht="69" customHeight="1">
      <c r="A11" s="240" t="s">
        <v>294</v>
      </c>
      <c r="B11" s="72"/>
      <c r="C11" s="74"/>
    </row>
    <row r="12" spans="1:3">
      <c r="A12" s="127"/>
      <c r="B12" s="125"/>
      <c r="C12" s="128"/>
    </row>
    <row r="13" spans="1:3">
      <c r="A13" s="129"/>
      <c r="B13" s="126"/>
      <c r="C13" s="130"/>
    </row>
    <row r="14" spans="1:3">
      <c r="A14" s="129"/>
      <c r="B14" s="126"/>
      <c r="C14" s="130"/>
    </row>
    <row r="15" spans="1:3">
      <c r="A15" s="129"/>
      <c r="B15" s="126"/>
      <c r="C15" s="130"/>
    </row>
    <row r="16" spans="1:3">
      <c r="A16" s="129"/>
      <c r="B16" s="126"/>
      <c r="C16" s="130"/>
    </row>
    <row r="17" spans="1:3">
      <c r="A17" s="129"/>
      <c r="B17" s="126"/>
      <c r="C17" s="130"/>
    </row>
    <row r="18" spans="1:3">
      <c r="A18" s="129"/>
      <c r="B18" s="126"/>
      <c r="C18" s="130"/>
    </row>
    <row r="19" spans="1:3">
      <c r="A19" s="129"/>
      <c r="B19" s="126"/>
      <c r="C19" s="130"/>
    </row>
    <row r="20" spans="1:3">
      <c r="A20" s="129"/>
      <c r="B20" s="126"/>
      <c r="C20" s="130"/>
    </row>
    <row r="21" spans="1:3">
      <c r="A21" s="129"/>
      <c r="B21" s="126"/>
      <c r="C21" s="130"/>
    </row>
    <row r="22" spans="1:3">
      <c r="A22" s="129"/>
      <c r="B22" s="126"/>
      <c r="C22" s="130"/>
    </row>
    <row r="23" spans="1:3" ht="13.5" thickBot="1">
      <c r="A23" s="131"/>
      <c r="B23" s="132"/>
      <c r="C23" s="133"/>
    </row>
    <row r="24" spans="1:3" ht="13.5" thickTop="1"/>
  </sheetData>
  <mergeCells count="1">
    <mergeCell ref="A1:C1"/>
  </mergeCells>
  <printOptions horizontalCentered="1"/>
  <pageMargins left="0.19685039370078741" right="0.19685039370078741" top="0.78740157480314965" bottom="0.59055118110236227" header="0.27559055118110237" footer="0.27559055118110237"/>
  <pageSetup paperSize="9" scale="88" orientation="portrait" r:id="rId1"/>
  <headerFooter alignWithMargins="0">
    <oddHeader>&amp;C&amp;8&amp;K002060HOPITAL LAPEYRONIE – RESTRUCTURAT&amp;K002060ION DES URGENCES PEDIATRIQUES – OPERATIO&amp;K002060N 2
LOT N° 06 - ELECTRICITE CFO CFA SSI</oddHeader>
    <oddFooter>&amp;L&amp;8&amp;K002060BETSO - 06/10/2025 - INDICE 0&amp;C&amp;8&amp;K002060C.D.P.G.F.&amp;R&amp;8&amp;K002060 24.02 -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PDG</vt:lpstr>
      <vt:lpstr>CDPGF</vt:lpstr>
      <vt:lpstr>PSE</vt:lpstr>
      <vt:lpstr>RECAP</vt:lpstr>
      <vt:lpstr>FP</vt:lpstr>
      <vt:lpstr>CDPGF!Impression_des_titres</vt:lpstr>
      <vt:lpstr>FP!Impression_des_titres</vt:lpstr>
      <vt:lpstr>PSE!Impression_des_titres</vt:lpstr>
      <vt:lpstr>RECAP!Impression_des_titres</vt:lpstr>
      <vt:lpstr>CDPGF!Zone_d_impression</vt:lpstr>
      <vt:lpstr>FP!Zone_d_impression</vt:lpstr>
      <vt:lpstr>PDG!Zone_d_impression</vt:lpstr>
      <vt:lpstr>PSE!Zone_d_impression</vt:lpstr>
      <vt:lpstr>RECAP!Zone_d_impression</vt:lpstr>
    </vt:vector>
  </TitlesOfParts>
  <Company>BETSO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BETSO</dc:creator>
  <cp:lastModifiedBy>Robert DUCA</cp:lastModifiedBy>
  <cp:lastPrinted>2025-10-13T08:47:38Z</cp:lastPrinted>
  <dcterms:created xsi:type="dcterms:W3CDTF">2004-05-12T10:18:31Z</dcterms:created>
  <dcterms:modified xsi:type="dcterms:W3CDTF">2025-10-15T09:37:33Z</dcterms:modified>
</cp:coreProperties>
</file>